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Q48" i="2"/>
  <c r="N48"/>
  <c r="M48"/>
  <c r="L48"/>
  <c r="O46"/>
  <c r="P46" s="1"/>
  <c r="O45"/>
  <c r="P45" s="1"/>
  <c r="O44"/>
  <c r="P44" s="1"/>
  <c r="O43"/>
  <c r="P43" s="1"/>
  <c r="O42"/>
  <c r="P42" s="1"/>
  <c r="O41"/>
  <c r="O48" s="1"/>
  <c r="Q36"/>
  <c r="N36"/>
  <c r="M36"/>
  <c r="L36"/>
  <c r="O34"/>
  <c r="P34" s="1"/>
  <c r="O33"/>
  <c r="P33" s="1"/>
  <c r="P32"/>
  <c r="O32"/>
  <c r="O31"/>
  <c r="P31" s="1"/>
  <c r="O30"/>
  <c r="P30" s="1"/>
  <c r="O29"/>
  <c r="O36" s="1"/>
  <c r="P21"/>
  <c r="O21"/>
  <c r="P20"/>
  <c r="P19"/>
  <c r="P18"/>
  <c r="P17"/>
  <c r="P16"/>
  <c r="O16"/>
  <c r="Q23"/>
  <c r="N23"/>
  <c r="M23"/>
  <c r="L23"/>
  <c r="O20"/>
  <c r="O19"/>
  <c r="O18"/>
  <c r="O17"/>
  <c r="Q10"/>
  <c r="N10"/>
  <c r="M10"/>
  <c r="L10"/>
  <c r="P9"/>
  <c r="P6"/>
  <c r="P5"/>
  <c r="O9"/>
  <c r="O8"/>
  <c r="P8" s="1"/>
  <c r="O7"/>
  <c r="P7" s="1"/>
  <c r="O6"/>
  <c r="O5"/>
  <c r="O4"/>
  <c r="O10" s="1"/>
  <c r="H49"/>
  <c r="H48"/>
  <c r="G46"/>
  <c r="F46"/>
  <c r="E46"/>
  <c r="D46"/>
  <c r="C46"/>
  <c r="H45"/>
  <c r="H44"/>
  <c r="H43"/>
  <c r="H42"/>
  <c r="H40"/>
  <c r="H39"/>
  <c r="H38"/>
  <c r="G36"/>
  <c r="G37" s="1"/>
  <c r="F36"/>
  <c r="F37" s="1"/>
  <c r="E36"/>
  <c r="E37" s="1"/>
  <c r="D36"/>
  <c r="D37" s="1"/>
  <c r="C36"/>
  <c r="H35"/>
  <c r="H34"/>
  <c r="H32"/>
  <c r="H31"/>
  <c r="H30"/>
  <c r="H29"/>
  <c r="G28"/>
  <c r="F28"/>
  <c r="E28"/>
  <c r="D28"/>
  <c r="C28"/>
  <c r="H27"/>
  <c r="H26"/>
  <c r="H25"/>
  <c r="H24"/>
  <c r="H23"/>
  <c r="H22"/>
  <c r="H21"/>
  <c r="H20"/>
  <c r="H19"/>
  <c r="G18"/>
  <c r="F18"/>
  <c r="E18"/>
  <c r="D18"/>
  <c r="C18"/>
  <c r="H17"/>
  <c r="H16"/>
  <c r="H15"/>
  <c r="H14"/>
  <c r="H13"/>
  <c r="H12"/>
  <c r="H11"/>
  <c r="H10"/>
  <c r="G9"/>
  <c r="F9"/>
  <c r="E9"/>
  <c r="D9"/>
  <c r="C9"/>
  <c r="H8"/>
  <c r="H7"/>
  <c r="H6"/>
  <c r="H5"/>
  <c r="H4"/>
  <c r="H3"/>
  <c r="I46" i="1"/>
  <c r="I28"/>
  <c r="I18"/>
  <c r="I9"/>
  <c r="H49"/>
  <c r="H48"/>
  <c r="H45"/>
  <c r="H44"/>
  <c r="H43"/>
  <c r="H42"/>
  <c r="H40"/>
  <c r="H39"/>
  <c r="H38"/>
  <c r="H35"/>
  <c r="H34"/>
  <c r="H32"/>
  <c r="H31"/>
  <c r="H30"/>
  <c r="H29"/>
  <c r="H27"/>
  <c r="H26"/>
  <c r="H25"/>
  <c r="H24"/>
  <c r="H23"/>
  <c r="H22"/>
  <c r="H21"/>
  <c r="H20"/>
  <c r="H19"/>
  <c r="H17"/>
  <c r="H16"/>
  <c r="H15"/>
  <c r="H14"/>
  <c r="H13"/>
  <c r="H12"/>
  <c r="H11"/>
  <c r="H10"/>
  <c r="H8"/>
  <c r="H7"/>
  <c r="H6"/>
  <c r="H5"/>
  <c r="H4"/>
  <c r="H3"/>
  <c r="G46"/>
  <c r="G36"/>
  <c r="G37" s="1"/>
  <c r="G28"/>
  <c r="G18"/>
  <c r="G9"/>
  <c r="F46"/>
  <c r="F36"/>
  <c r="F37" s="1"/>
  <c r="F28"/>
  <c r="F18"/>
  <c r="F9"/>
  <c r="E46"/>
  <c r="E36"/>
  <c r="E37" s="1"/>
  <c r="E28"/>
  <c r="E18"/>
  <c r="E9"/>
  <c r="D46"/>
  <c r="D36"/>
  <c r="D37" s="1"/>
  <c r="D28"/>
  <c r="D18"/>
  <c r="D9"/>
  <c r="H9" s="1"/>
  <c r="C46"/>
  <c r="C37"/>
  <c r="H37" s="1"/>
  <c r="C36"/>
  <c r="C33"/>
  <c r="C28"/>
  <c r="C18"/>
  <c r="H18" s="1"/>
  <c r="C9"/>
  <c r="P41" i="2" l="1"/>
  <c r="P48" s="1"/>
  <c r="P29"/>
  <c r="P36"/>
  <c r="O23"/>
  <c r="P23"/>
  <c r="P4"/>
  <c r="P10" s="1"/>
  <c r="D33"/>
  <c r="D41" s="1"/>
  <c r="D47" s="1"/>
  <c r="D50" s="1"/>
  <c r="H36"/>
  <c r="H46"/>
  <c r="H28"/>
  <c r="H18"/>
  <c r="C33"/>
  <c r="G33"/>
  <c r="G41" s="1"/>
  <c r="G47" s="1"/>
  <c r="G50" s="1"/>
  <c r="H9"/>
  <c r="F33"/>
  <c r="F41" s="1"/>
  <c r="F47" s="1"/>
  <c r="F50" s="1"/>
  <c r="E33"/>
  <c r="E41" s="1"/>
  <c r="E47" s="1"/>
  <c r="E50" s="1"/>
  <c r="C37"/>
  <c r="H37" s="1"/>
  <c r="G33" i="1"/>
  <c r="H28"/>
  <c r="H46"/>
  <c r="I41"/>
  <c r="I47" s="1"/>
  <c r="I50" s="1"/>
  <c r="H36"/>
  <c r="D33"/>
  <c r="F33"/>
  <c r="F41" s="1"/>
  <c r="F47" s="1"/>
  <c r="F50" s="1"/>
  <c r="G41"/>
  <c r="G47" s="1"/>
  <c r="G50" s="1"/>
  <c r="E33"/>
  <c r="E41" s="1"/>
  <c r="E47" s="1"/>
  <c r="E50" s="1"/>
  <c r="C41"/>
  <c r="C41" i="2" l="1"/>
  <c r="H33"/>
  <c r="H33" i="1"/>
  <c r="D41"/>
  <c r="D47" s="1"/>
  <c r="D50" s="1"/>
  <c r="C47"/>
  <c r="C47" i="2" l="1"/>
  <c r="H41"/>
  <c r="H41" i="1"/>
  <c r="C50"/>
  <c r="H50" s="1"/>
  <c r="H47"/>
  <c r="C50" i="2" l="1"/>
  <c r="H50" s="1"/>
  <c r="H47"/>
</calcChain>
</file>

<file path=xl/sharedStrings.xml><?xml version="1.0" encoding="utf-8"?>
<sst xmlns="http://schemas.openxmlformats.org/spreadsheetml/2006/main" count="164" uniqueCount="82">
  <si>
    <t>GST, Commr'te</t>
  </si>
  <si>
    <t>Budget Estimates 2021-22 Proposed Visakhapatnam</t>
  </si>
  <si>
    <t>Budget Estimates 2021-22 Proposed Guntur</t>
  </si>
  <si>
    <t>Budget Estimates 2021-22 Proposed Tirupati</t>
  </si>
  <si>
    <t>Budget Estimates 2021-22 Proposed Audit</t>
  </si>
  <si>
    <t>Budget Estimates 2021-22 Proposed appeal</t>
  </si>
  <si>
    <t>Total Zone</t>
  </si>
  <si>
    <t>Budget Estimates 2021-22 Proposed (In Round figure)</t>
  </si>
  <si>
    <t>Salaries</t>
  </si>
  <si>
    <t>Wages</t>
  </si>
  <si>
    <t>OTA</t>
  </si>
  <si>
    <t>Rewards</t>
  </si>
  <si>
    <t>Rewards to Officer</t>
  </si>
  <si>
    <t>Rewards to Inform</t>
  </si>
  <si>
    <t>Total Rewards</t>
  </si>
  <si>
    <t>Medical Treatment</t>
  </si>
  <si>
    <t>DTE</t>
  </si>
  <si>
    <t>FTE</t>
  </si>
  <si>
    <t>O.E</t>
  </si>
  <si>
    <t>OE ( General)</t>
  </si>
  <si>
    <t>OE (MV)</t>
  </si>
  <si>
    <t>OE ( Labarotories)</t>
  </si>
  <si>
    <t>OE ( 1% Scheme)</t>
  </si>
  <si>
    <t>Total O.E</t>
  </si>
  <si>
    <t>RRT</t>
  </si>
  <si>
    <t>Publications</t>
  </si>
  <si>
    <t>Banking Cash Transaction Tax</t>
  </si>
  <si>
    <t>O.A.E</t>
  </si>
  <si>
    <t>Adver. and Publicity</t>
  </si>
  <si>
    <t>Professional Services</t>
  </si>
  <si>
    <t>Law Charges</t>
  </si>
  <si>
    <t>Police Guards</t>
  </si>
  <si>
    <t>Other Services</t>
  </si>
  <si>
    <t>Total Prof. Service</t>
  </si>
  <si>
    <t>Secret service Expenses</t>
  </si>
  <si>
    <t>Other Charges</t>
  </si>
  <si>
    <t>( Charged)</t>
  </si>
  <si>
    <t>(Voted)</t>
  </si>
  <si>
    <t>Total Other Charges</t>
  </si>
  <si>
    <t>Machine. &amp; Equip.</t>
  </si>
  <si>
    <t>M&amp;E( General)</t>
  </si>
  <si>
    <t>M&amp; E (Laboratories)</t>
  </si>
  <si>
    <t>Total M&amp; E</t>
  </si>
  <si>
    <t>Swachhata Action P.</t>
  </si>
  <si>
    <t>IT</t>
  </si>
  <si>
    <t>Dept Canteens(Sal.)</t>
  </si>
  <si>
    <t>Total</t>
  </si>
  <si>
    <t>Cost of printing ( Bandrolls)</t>
  </si>
  <si>
    <t>Other Iteams</t>
  </si>
  <si>
    <t>Minor Works (Office)</t>
  </si>
  <si>
    <t>Grants-in-aid-Gen</t>
  </si>
  <si>
    <t>Total Other Items</t>
  </si>
  <si>
    <t>Total -MH 2042</t>
  </si>
  <si>
    <t>MH 2216 House Maintainance Repairs</t>
  </si>
  <si>
    <t>Minor Work(Res)</t>
  </si>
  <si>
    <t>Grand Total -MH 2042 &amp; 2216</t>
  </si>
  <si>
    <t>Head</t>
  </si>
  <si>
    <t>Sr. No.</t>
  </si>
  <si>
    <t>North</t>
  </si>
  <si>
    <t>South</t>
  </si>
  <si>
    <t>Central</t>
  </si>
  <si>
    <t>Kakinada</t>
  </si>
  <si>
    <t>Vijayanagram</t>
  </si>
  <si>
    <t>Hqrs</t>
  </si>
  <si>
    <t>Rajyamundry</t>
  </si>
  <si>
    <t>Budget Estimates 2021-22 Proposed Vizag Zone</t>
  </si>
  <si>
    <t>pending Bill for last year</t>
  </si>
  <si>
    <t>P/M Expenditure</t>
  </si>
  <si>
    <t>Fund for Nine Month</t>
  </si>
  <si>
    <t>Total fund allocated</t>
  </si>
  <si>
    <t>Property Tax</t>
  </si>
  <si>
    <t>RRT Head Fund Allocation of Vizag Commissionerate</t>
  </si>
  <si>
    <t>Total fund allocated in round fugure</t>
  </si>
  <si>
    <t>Tirupati</t>
  </si>
  <si>
    <t>Kadapa</t>
  </si>
  <si>
    <t>Kurnool</t>
  </si>
  <si>
    <t>Anantpur</t>
  </si>
  <si>
    <t>pending Bill for last year/Arrears</t>
  </si>
  <si>
    <t>RRT Head Fund Allocation of Tirupati Commissionerate</t>
  </si>
  <si>
    <t>RRT Head Fund Allocation of Audit Commissionerate</t>
  </si>
  <si>
    <t>Hqrs Including Circle</t>
  </si>
  <si>
    <t>RRT Head Fund Allocation of Guntur(Appeal) Commissionerate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</si>
</sst>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i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1" fillId="0" borderId="2" xfId="0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 wrapText="1"/>
    </xf>
    <xf numFmtId="1" fontId="3" fillId="0" borderId="2" xfId="0" applyNumberFormat="1" applyFont="1" applyBorder="1" applyAlignment="1">
      <alignment horizontal="right" vertical="center" wrapText="1"/>
    </xf>
    <xf numFmtId="1" fontId="3" fillId="0" borderId="3" xfId="0" applyNumberFormat="1" applyFont="1" applyBorder="1" applyAlignment="1">
      <alignment vertical="center"/>
    </xf>
    <xf numFmtId="1" fontId="1" fillId="0" borderId="2" xfId="0" applyNumberFormat="1" applyFont="1" applyBorder="1" applyAlignment="1">
      <alignment horizontal="right" vertical="center" wrapText="1"/>
    </xf>
    <xf numFmtId="1" fontId="3" fillId="0" borderId="2" xfId="0" applyNumberFormat="1" applyFont="1" applyFill="1" applyBorder="1" applyAlignment="1">
      <alignment horizontal="right" vertical="center" wrapText="1"/>
    </xf>
    <xf numFmtId="1" fontId="1" fillId="0" borderId="2" xfId="0" applyNumberFormat="1" applyFont="1" applyFill="1" applyBorder="1" applyAlignment="1">
      <alignment horizontal="right" vertical="center" wrapText="1"/>
    </xf>
    <xf numFmtId="1" fontId="3" fillId="0" borderId="3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top" wrapText="1"/>
    </xf>
    <xf numFmtId="0" fontId="0" fillId="0" borderId="2" xfId="0" applyBorder="1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1" fontId="3" fillId="0" borderId="3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C19" sqref="C19"/>
    </sheetView>
  </sheetViews>
  <sheetFormatPr defaultRowHeight="15"/>
  <cols>
    <col min="1" max="1" width="5.625" customWidth="1"/>
    <col min="2" max="2" width="18.75" customWidth="1"/>
    <col min="3" max="4" width="14.125" customWidth="1"/>
    <col min="5" max="6" width="13.875" customWidth="1"/>
    <col min="7" max="7" width="14" customWidth="1"/>
    <col min="8" max="8" width="12.5" customWidth="1"/>
    <col min="9" max="9" width="13.875" customWidth="1"/>
  </cols>
  <sheetData>
    <row r="1" spans="1:16" ht="48"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6" t="s">
        <v>6</v>
      </c>
      <c r="I1" s="19" t="s">
        <v>7</v>
      </c>
    </row>
    <row r="2" spans="1:16"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17"/>
      <c r="I2" s="2" t="s">
        <v>0</v>
      </c>
    </row>
    <row r="3" spans="1:16">
      <c r="A3" s="27">
        <v>1</v>
      </c>
      <c r="B3" s="28" t="s">
        <v>8</v>
      </c>
      <c r="C3" s="4">
        <v>394000</v>
      </c>
      <c r="D3" s="4">
        <v>347270</v>
      </c>
      <c r="E3" s="10">
        <v>180000</v>
      </c>
      <c r="F3" s="4">
        <v>180000</v>
      </c>
      <c r="G3" s="4">
        <v>35000</v>
      </c>
      <c r="H3" s="17">
        <f>SUM(C3:G3)</f>
        <v>1136270</v>
      </c>
      <c r="I3" s="20">
        <v>1136300</v>
      </c>
    </row>
    <row r="4" spans="1:16">
      <c r="A4" s="27">
        <v>2</v>
      </c>
      <c r="B4" s="28" t="s">
        <v>9</v>
      </c>
      <c r="C4" s="4">
        <v>6680</v>
      </c>
      <c r="D4" s="4">
        <v>5200</v>
      </c>
      <c r="E4" s="10">
        <v>0</v>
      </c>
      <c r="F4" s="4">
        <v>0</v>
      </c>
      <c r="G4" s="4">
        <v>0</v>
      </c>
      <c r="H4" s="17">
        <f t="shared" ref="H4:H50" si="0">SUM(C4:G4)</f>
        <v>11880</v>
      </c>
      <c r="I4" s="20">
        <v>11900</v>
      </c>
    </row>
    <row r="5" spans="1:16">
      <c r="A5" s="27">
        <v>3</v>
      </c>
      <c r="B5" s="28" t="s">
        <v>10</v>
      </c>
      <c r="C5" s="4">
        <v>85</v>
      </c>
      <c r="D5" s="4">
        <v>0</v>
      </c>
      <c r="E5" s="10">
        <v>0</v>
      </c>
      <c r="F5" s="4">
        <v>50</v>
      </c>
      <c r="G5" s="4">
        <v>0</v>
      </c>
      <c r="H5" s="17">
        <f t="shared" si="0"/>
        <v>135</v>
      </c>
      <c r="I5" s="20">
        <v>100</v>
      </c>
    </row>
    <row r="6" spans="1:16">
      <c r="A6" s="27">
        <v>4</v>
      </c>
      <c r="B6" s="28" t="s">
        <v>11</v>
      </c>
      <c r="C6" s="5"/>
      <c r="D6" s="5"/>
      <c r="E6" s="11"/>
      <c r="F6" s="5"/>
      <c r="G6" s="5"/>
      <c r="H6" s="17">
        <f t="shared" si="0"/>
        <v>0</v>
      </c>
      <c r="I6" s="11"/>
    </row>
    <row r="7" spans="1:16">
      <c r="A7" s="27"/>
      <c r="B7" s="28" t="s">
        <v>12</v>
      </c>
      <c r="C7" s="4">
        <v>3000</v>
      </c>
      <c r="D7" s="4">
        <v>5355</v>
      </c>
      <c r="E7" s="10">
        <v>1100</v>
      </c>
      <c r="F7" s="4">
        <v>500</v>
      </c>
      <c r="G7" s="4">
        <v>0</v>
      </c>
      <c r="H7" s="17">
        <f t="shared" si="0"/>
        <v>9955</v>
      </c>
      <c r="I7" s="20">
        <v>9960</v>
      </c>
    </row>
    <row r="8" spans="1:16">
      <c r="A8" s="27"/>
      <c r="B8" s="28" t="s">
        <v>13</v>
      </c>
      <c r="C8" s="4">
        <v>500</v>
      </c>
      <c r="D8" s="4">
        <v>264</v>
      </c>
      <c r="E8" s="10">
        <v>0</v>
      </c>
      <c r="F8" s="4">
        <v>0</v>
      </c>
      <c r="G8" s="4">
        <v>0</v>
      </c>
      <c r="H8" s="17">
        <f t="shared" si="0"/>
        <v>764</v>
      </c>
      <c r="I8" s="20">
        <v>770</v>
      </c>
    </row>
    <row r="9" spans="1:16">
      <c r="A9" s="29"/>
      <c r="B9" s="30" t="s">
        <v>14</v>
      </c>
      <c r="C9" s="6">
        <f t="shared" ref="C9" si="1">SUM(C7:C8)</f>
        <v>3500</v>
      </c>
      <c r="D9" s="6">
        <f t="shared" ref="D9:G9" si="2">SUM(D7:D8)</f>
        <v>5619</v>
      </c>
      <c r="E9" s="12">
        <f t="shared" si="2"/>
        <v>1100</v>
      </c>
      <c r="F9" s="6">
        <f t="shared" si="2"/>
        <v>500</v>
      </c>
      <c r="G9" s="6">
        <f t="shared" si="2"/>
        <v>0</v>
      </c>
      <c r="H9" s="17">
        <f t="shared" si="0"/>
        <v>10719</v>
      </c>
      <c r="I9" s="12">
        <f>SUM(I7:I8)</f>
        <v>10730</v>
      </c>
    </row>
    <row r="10" spans="1:16">
      <c r="A10" s="27">
        <v>5</v>
      </c>
      <c r="B10" s="28" t="s">
        <v>15</v>
      </c>
      <c r="C10" s="4">
        <v>2900</v>
      </c>
      <c r="D10" s="4">
        <v>2600</v>
      </c>
      <c r="E10" s="10">
        <v>1200</v>
      </c>
      <c r="F10" s="4">
        <v>2000</v>
      </c>
      <c r="G10" s="4">
        <v>500</v>
      </c>
      <c r="H10" s="17">
        <f t="shared" si="0"/>
        <v>9200</v>
      </c>
      <c r="I10" s="20">
        <v>9200</v>
      </c>
    </row>
    <row r="11" spans="1:16">
      <c r="A11" s="27">
        <v>6</v>
      </c>
      <c r="B11" s="28" t="s">
        <v>16</v>
      </c>
      <c r="C11" s="4">
        <v>10200</v>
      </c>
      <c r="D11" s="4">
        <v>7200</v>
      </c>
      <c r="E11" s="10">
        <v>5500</v>
      </c>
      <c r="F11" s="4">
        <v>5000</v>
      </c>
      <c r="G11" s="4">
        <v>1200</v>
      </c>
      <c r="H11" s="17">
        <f t="shared" si="0"/>
        <v>29100</v>
      </c>
      <c r="I11" s="20">
        <v>29100</v>
      </c>
    </row>
    <row r="12" spans="1:16">
      <c r="A12" s="27">
        <v>7</v>
      </c>
      <c r="B12" s="28" t="s">
        <v>17</v>
      </c>
      <c r="C12" s="4">
        <v>0</v>
      </c>
      <c r="D12" s="4">
        <v>0</v>
      </c>
      <c r="E12" s="10">
        <v>0</v>
      </c>
      <c r="F12" s="4">
        <v>0</v>
      </c>
      <c r="G12" s="4">
        <v>0</v>
      </c>
      <c r="H12" s="17">
        <f t="shared" si="0"/>
        <v>0</v>
      </c>
      <c r="I12" s="20">
        <v>0</v>
      </c>
      <c r="P12" s="18"/>
    </row>
    <row r="13" spans="1:16">
      <c r="A13" s="27">
        <v>8</v>
      </c>
      <c r="B13" s="28" t="s">
        <v>18</v>
      </c>
      <c r="C13" s="5"/>
      <c r="D13" s="5"/>
      <c r="E13" s="11"/>
      <c r="F13" s="5"/>
      <c r="G13" s="5"/>
      <c r="H13" s="17">
        <f t="shared" si="0"/>
        <v>0</v>
      </c>
      <c r="I13" s="11"/>
    </row>
    <row r="14" spans="1:16">
      <c r="A14" s="27"/>
      <c r="B14" s="28" t="s">
        <v>19</v>
      </c>
      <c r="C14" s="4">
        <v>29000</v>
      </c>
      <c r="D14" s="4">
        <v>28800</v>
      </c>
      <c r="E14" s="10">
        <v>14000</v>
      </c>
      <c r="F14" s="4">
        <v>10000</v>
      </c>
      <c r="G14" s="4">
        <v>6000</v>
      </c>
      <c r="H14" s="17">
        <f t="shared" si="0"/>
        <v>87800</v>
      </c>
      <c r="I14" s="20">
        <v>87800</v>
      </c>
    </row>
    <row r="15" spans="1:16">
      <c r="A15" s="27"/>
      <c r="B15" s="28" t="s">
        <v>20</v>
      </c>
      <c r="C15" s="4">
        <v>9340</v>
      </c>
      <c r="D15" s="4">
        <v>6980</v>
      </c>
      <c r="E15" s="10">
        <v>6000</v>
      </c>
      <c r="F15" s="4">
        <v>5000</v>
      </c>
      <c r="G15" s="4">
        <v>1500</v>
      </c>
      <c r="H15" s="17">
        <f t="shared" si="0"/>
        <v>28820</v>
      </c>
      <c r="I15" s="20">
        <v>28850</v>
      </c>
    </row>
    <row r="16" spans="1:16">
      <c r="A16" s="27"/>
      <c r="B16" s="28" t="s">
        <v>21</v>
      </c>
      <c r="C16" s="4">
        <v>0</v>
      </c>
      <c r="D16" s="4">
        <v>0</v>
      </c>
      <c r="E16" s="10">
        <v>0</v>
      </c>
      <c r="F16" s="4">
        <v>0</v>
      </c>
      <c r="G16" s="4">
        <v>0</v>
      </c>
      <c r="H16" s="17">
        <f t="shared" si="0"/>
        <v>0</v>
      </c>
      <c r="I16" s="20">
        <v>0</v>
      </c>
    </row>
    <row r="17" spans="1:9">
      <c r="A17" s="27"/>
      <c r="B17" s="28" t="s">
        <v>22</v>
      </c>
      <c r="C17" s="4">
        <v>0</v>
      </c>
      <c r="D17" s="4">
        <v>0</v>
      </c>
      <c r="E17" s="10">
        <v>0</v>
      </c>
      <c r="F17" s="4">
        <v>0</v>
      </c>
      <c r="G17" s="4">
        <v>0</v>
      </c>
      <c r="H17" s="17">
        <f t="shared" si="0"/>
        <v>0</v>
      </c>
      <c r="I17" s="20">
        <v>0</v>
      </c>
    </row>
    <row r="18" spans="1:9">
      <c r="A18" s="27"/>
      <c r="B18" s="30" t="s">
        <v>23</v>
      </c>
      <c r="C18" s="6">
        <f t="shared" ref="C18" si="3">SUM(C14:C17)</f>
        <v>38340</v>
      </c>
      <c r="D18" s="6">
        <f t="shared" ref="D18:G18" si="4">SUM(D14:D17)</f>
        <v>35780</v>
      </c>
      <c r="E18" s="12">
        <f t="shared" si="4"/>
        <v>20000</v>
      </c>
      <c r="F18" s="6">
        <f t="shared" si="4"/>
        <v>15000</v>
      </c>
      <c r="G18" s="6">
        <f t="shared" si="4"/>
        <v>7500</v>
      </c>
      <c r="H18" s="17">
        <f t="shared" si="0"/>
        <v>116620</v>
      </c>
      <c r="I18" s="21">
        <f>SUM(I14:I17)</f>
        <v>116650</v>
      </c>
    </row>
    <row r="19" spans="1:9">
      <c r="A19" s="27">
        <v>9</v>
      </c>
      <c r="B19" s="28" t="s">
        <v>24</v>
      </c>
      <c r="C19" s="4">
        <v>16800</v>
      </c>
      <c r="D19" s="4">
        <v>27756</v>
      </c>
      <c r="E19" s="10">
        <v>8500</v>
      </c>
      <c r="F19" s="4">
        <v>5000</v>
      </c>
      <c r="G19" s="4">
        <v>2300</v>
      </c>
      <c r="H19" s="17">
        <f t="shared" si="0"/>
        <v>60356</v>
      </c>
      <c r="I19" s="20">
        <v>60400</v>
      </c>
    </row>
    <row r="20" spans="1:9">
      <c r="A20" s="27">
        <v>10</v>
      </c>
      <c r="B20" s="28" t="s">
        <v>25</v>
      </c>
      <c r="C20" s="4">
        <v>50</v>
      </c>
      <c r="D20" s="4">
        <v>0</v>
      </c>
      <c r="E20" s="10">
        <v>0</v>
      </c>
      <c r="F20" s="4">
        <v>50</v>
      </c>
      <c r="G20" s="4">
        <v>0</v>
      </c>
      <c r="H20" s="17">
        <f t="shared" si="0"/>
        <v>100</v>
      </c>
      <c r="I20" s="20">
        <v>100</v>
      </c>
    </row>
    <row r="21" spans="1:9" ht="24">
      <c r="A21" s="27">
        <v>11</v>
      </c>
      <c r="B21" s="28" t="s">
        <v>26</v>
      </c>
      <c r="C21" s="4">
        <v>0</v>
      </c>
      <c r="D21" s="4">
        <v>0</v>
      </c>
      <c r="E21" s="10">
        <v>0</v>
      </c>
      <c r="F21" s="4">
        <v>0</v>
      </c>
      <c r="G21" s="4">
        <v>0</v>
      </c>
      <c r="H21" s="17">
        <f t="shared" si="0"/>
        <v>0</v>
      </c>
      <c r="I21" s="20">
        <v>0</v>
      </c>
    </row>
    <row r="22" spans="1:9">
      <c r="A22" s="27">
        <v>12</v>
      </c>
      <c r="B22" s="28" t="s">
        <v>27</v>
      </c>
      <c r="C22" s="4">
        <v>500</v>
      </c>
      <c r="D22" s="4">
        <v>100</v>
      </c>
      <c r="E22" s="10">
        <v>100</v>
      </c>
      <c r="F22" s="26">
        <v>250</v>
      </c>
      <c r="G22" s="4">
        <v>0</v>
      </c>
      <c r="H22" s="17">
        <f t="shared" si="0"/>
        <v>950</v>
      </c>
      <c r="I22" s="20">
        <v>900</v>
      </c>
    </row>
    <row r="23" spans="1:9">
      <c r="A23" s="27">
        <v>13</v>
      </c>
      <c r="B23" s="28" t="s">
        <v>28</v>
      </c>
      <c r="C23" s="4">
        <v>100</v>
      </c>
      <c r="D23" s="4">
        <v>150</v>
      </c>
      <c r="E23" s="10">
        <v>150</v>
      </c>
      <c r="F23" s="4">
        <v>150</v>
      </c>
      <c r="G23" s="4">
        <v>100</v>
      </c>
      <c r="H23" s="17">
        <f t="shared" si="0"/>
        <v>650</v>
      </c>
      <c r="I23" s="20">
        <v>650</v>
      </c>
    </row>
    <row r="24" spans="1:9">
      <c r="A24" s="27">
        <v>14</v>
      </c>
      <c r="B24" s="28" t="s">
        <v>29</v>
      </c>
      <c r="C24" s="5"/>
      <c r="D24" s="5"/>
      <c r="E24" s="11"/>
      <c r="F24" s="5"/>
      <c r="G24" s="5"/>
      <c r="H24" s="17">
        <f t="shared" si="0"/>
        <v>0</v>
      </c>
      <c r="I24" s="11"/>
    </row>
    <row r="25" spans="1:9">
      <c r="A25" s="27"/>
      <c r="B25" s="28" t="s">
        <v>30</v>
      </c>
      <c r="C25" s="4">
        <v>1800</v>
      </c>
      <c r="D25" s="4">
        <v>7000</v>
      </c>
      <c r="E25" s="10">
        <v>1100</v>
      </c>
      <c r="F25" s="4">
        <v>100</v>
      </c>
      <c r="G25" s="4">
        <v>0</v>
      </c>
      <c r="H25" s="17">
        <f t="shared" si="0"/>
        <v>10000</v>
      </c>
      <c r="I25" s="20">
        <v>10000</v>
      </c>
    </row>
    <row r="26" spans="1:9">
      <c r="A26" s="27"/>
      <c r="B26" s="28" t="s">
        <v>31</v>
      </c>
      <c r="C26" s="4">
        <v>0</v>
      </c>
      <c r="D26" s="4">
        <v>0</v>
      </c>
      <c r="E26" s="10">
        <v>0</v>
      </c>
      <c r="F26" s="4">
        <v>0</v>
      </c>
      <c r="G26" s="4">
        <v>0</v>
      </c>
      <c r="H26" s="17">
        <f t="shared" si="0"/>
        <v>0</v>
      </c>
      <c r="I26" s="20">
        <v>0</v>
      </c>
    </row>
    <row r="27" spans="1:9">
      <c r="A27" s="27"/>
      <c r="B27" s="31" t="s">
        <v>32</v>
      </c>
      <c r="C27" s="7">
        <v>0</v>
      </c>
      <c r="D27" s="7">
        <v>0</v>
      </c>
      <c r="E27" s="13">
        <v>0</v>
      </c>
      <c r="F27" s="7">
        <v>0</v>
      </c>
      <c r="G27" s="7">
        <v>0</v>
      </c>
      <c r="H27" s="17">
        <f t="shared" si="0"/>
        <v>0</v>
      </c>
      <c r="I27" s="20">
        <v>0</v>
      </c>
    </row>
    <row r="28" spans="1:9">
      <c r="A28" s="29"/>
      <c r="B28" s="32" t="s">
        <v>33</v>
      </c>
      <c r="C28" s="8">
        <f t="shared" ref="C28" si="5">SUM(C25:C27)</f>
        <v>1800</v>
      </c>
      <c r="D28" s="8">
        <f t="shared" ref="D28:G28" si="6">SUM(D25:D27)</f>
        <v>7000</v>
      </c>
      <c r="E28" s="14">
        <f t="shared" si="6"/>
        <v>1100</v>
      </c>
      <c r="F28" s="8">
        <f t="shared" si="6"/>
        <v>100</v>
      </c>
      <c r="G28" s="8">
        <f t="shared" si="6"/>
        <v>0</v>
      </c>
      <c r="H28" s="17">
        <f t="shared" si="0"/>
        <v>10000</v>
      </c>
      <c r="I28" s="3">
        <f>SUM(I25:I27)</f>
        <v>10000</v>
      </c>
    </row>
    <row r="29" spans="1:9">
      <c r="A29" s="27">
        <v>15</v>
      </c>
      <c r="B29" s="31" t="s">
        <v>34</v>
      </c>
      <c r="C29" s="7">
        <v>500</v>
      </c>
      <c r="D29" s="7">
        <v>500</v>
      </c>
      <c r="E29" s="13">
        <v>300</v>
      </c>
      <c r="F29" s="7">
        <v>200</v>
      </c>
      <c r="G29" s="7">
        <v>0</v>
      </c>
      <c r="H29" s="17">
        <f t="shared" si="0"/>
        <v>1500</v>
      </c>
      <c r="I29" s="20">
        <v>1500</v>
      </c>
    </row>
    <row r="30" spans="1:9">
      <c r="A30" s="27">
        <v>16</v>
      </c>
      <c r="B30" s="31" t="s">
        <v>35</v>
      </c>
      <c r="C30" s="5"/>
      <c r="D30" s="5"/>
      <c r="E30" s="11"/>
      <c r="F30" s="5"/>
      <c r="G30" s="5"/>
      <c r="H30" s="17">
        <f t="shared" si="0"/>
        <v>0</v>
      </c>
      <c r="I30" s="11"/>
    </row>
    <row r="31" spans="1:9">
      <c r="A31" s="27"/>
      <c r="B31" s="31" t="s">
        <v>36</v>
      </c>
      <c r="C31" s="7">
        <v>0</v>
      </c>
      <c r="D31" s="7">
        <v>0</v>
      </c>
      <c r="E31" s="13">
        <v>0</v>
      </c>
      <c r="F31" s="7">
        <v>0</v>
      </c>
      <c r="G31" s="7">
        <v>0</v>
      </c>
      <c r="H31" s="17">
        <f t="shared" si="0"/>
        <v>0</v>
      </c>
      <c r="I31" s="20">
        <v>0</v>
      </c>
    </row>
    <row r="32" spans="1:9">
      <c r="A32" s="27"/>
      <c r="B32" s="31" t="s">
        <v>37</v>
      </c>
      <c r="C32" s="7">
        <v>0</v>
      </c>
      <c r="D32" s="7">
        <v>0</v>
      </c>
      <c r="E32" s="13">
        <v>0</v>
      </c>
      <c r="F32" s="7">
        <v>0</v>
      </c>
      <c r="G32" s="7">
        <v>0</v>
      </c>
      <c r="H32" s="17">
        <f t="shared" si="0"/>
        <v>0</v>
      </c>
      <c r="I32" s="20">
        <v>0</v>
      </c>
    </row>
    <row r="33" spans="1:9">
      <c r="A33" s="27"/>
      <c r="B33" s="33" t="s">
        <v>38</v>
      </c>
      <c r="C33" s="8">
        <f t="shared" ref="C33" si="7">SUM(C31:H32)</f>
        <v>0</v>
      </c>
      <c r="D33" s="8">
        <f t="shared" ref="D33:G33" si="8">SUM(D31:I32)</f>
        <v>0</v>
      </c>
      <c r="E33" s="14">
        <f t="shared" si="8"/>
        <v>0</v>
      </c>
      <c r="F33" s="8">
        <f t="shared" si="8"/>
        <v>0</v>
      </c>
      <c r="G33" s="8">
        <f t="shared" si="8"/>
        <v>0</v>
      </c>
      <c r="H33" s="17">
        <f t="shared" si="0"/>
        <v>0</v>
      </c>
      <c r="I33" s="21">
        <v>0</v>
      </c>
    </row>
    <row r="34" spans="1:9">
      <c r="A34" s="27">
        <v>17</v>
      </c>
      <c r="B34" s="31" t="s">
        <v>39</v>
      </c>
      <c r="C34" s="9"/>
      <c r="D34" s="9"/>
      <c r="E34" s="15"/>
      <c r="F34" s="9"/>
      <c r="G34" s="9"/>
      <c r="H34" s="17">
        <f t="shared" si="0"/>
        <v>0</v>
      </c>
      <c r="I34" s="15"/>
    </row>
    <row r="35" spans="1:9">
      <c r="A35" s="27"/>
      <c r="B35" s="31" t="s">
        <v>40</v>
      </c>
      <c r="C35" s="7">
        <v>0</v>
      </c>
      <c r="D35" s="7">
        <v>0</v>
      </c>
      <c r="E35" s="13">
        <v>0</v>
      </c>
      <c r="F35" s="7">
        <v>0</v>
      </c>
      <c r="G35" s="7">
        <v>0</v>
      </c>
      <c r="H35" s="17">
        <f t="shared" si="0"/>
        <v>0</v>
      </c>
      <c r="I35" s="20">
        <v>0</v>
      </c>
    </row>
    <row r="36" spans="1:9">
      <c r="A36" s="27"/>
      <c r="B36" s="31" t="s">
        <v>41</v>
      </c>
      <c r="C36" s="7">
        <f t="shared" ref="C36:G36" si="9">SUM(C34)</f>
        <v>0</v>
      </c>
      <c r="D36" s="7">
        <f t="shared" si="9"/>
        <v>0</v>
      </c>
      <c r="E36" s="13">
        <f t="shared" si="9"/>
        <v>0</v>
      </c>
      <c r="F36" s="7">
        <f t="shared" si="9"/>
        <v>0</v>
      </c>
      <c r="G36" s="7">
        <f t="shared" si="9"/>
        <v>0</v>
      </c>
      <c r="H36" s="17">
        <f t="shared" si="0"/>
        <v>0</v>
      </c>
      <c r="I36" s="20">
        <v>0</v>
      </c>
    </row>
    <row r="37" spans="1:9">
      <c r="A37" s="27"/>
      <c r="B37" s="33" t="s">
        <v>42</v>
      </c>
      <c r="C37" s="8">
        <f t="shared" ref="C37" si="10">SUM(C35:C36)</f>
        <v>0</v>
      </c>
      <c r="D37" s="8">
        <f t="shared" ref="D37:G37" si="11">SUM(D35:D36)</f>
        <v>0</v>
      </c>
      <c r="E37" s="14">
        <f t="shared" si="11"/>
        <v>0</v>
      </c>
      <c r="F37" s="8">
        <f t="shared" si="11"/>
        <v>0</v>
      </c>
      <c r="G37" s="8">
        <f t="shared" si="11"/>
        <v>0</v>
      </c>
      <c r="H37" s="17">
        <f t="shared" si="0"/>
        <v>0</v>
      </c>
      <c r="I37" s="21">
        <v>0</v>
      </c>
    </row>
    <row r="38" spans="1:9">
      <c r="A38" s="27"/>
      <c r="B38" s="31" t="s">
        <v>43</v>
      </c>
      <c r="C38" s="7">
        <v>2600</v>
      </c>
      <c r="D38" s="7">
        <v>1500</v>
      </c>
      <c r="E38" s="13">
        <v>1400</v>
      </c>
      <c r="F38" s="7">
        <v>500</v>
      </c>
      <c r="G38" s="7">
        <v>400</v>
      </c>
      <c r="H38" s="17">
        <f t="shared" si="0"/>
        <v>6400</v>
      </c>
      <c r="I38" s="22">
        <v>6400</v>
      </c>
    </row>
    <row r="39" spans="1:9">
      <c r="A39" s="27">
        <v>18</v>
      </c>
      <c r="B39" s="31" t="s">
        <v>44</v>
      </c>
      <c r="C39" s="7">
        <v>4900</v>
      </c>
      <c r="D39" s="7">
        <v>4000</v>
      </c>
      <c r="E39" s="13">
        <v>2200</v>
      </c>
      <c r="F39" s="7">
        <v>2500</v>
      </c>
      <c r="G39" s="7">
        <v>1200</v>
      </c>
      <c r="H39" s="17">
        <f t="shared" si="0"/>
        <v>14800</v>
      </c>
      <c r="I39" s="20">
        <v>14800</v>
      </c>
    </row>
    <row r="40" spans="1:9">
      <c r="A40" s="27">
        <v>19</v>
      </c>
      <c r="B40" s="31" t="s">
        <v>45</v>
      </c>
      <c r="C40" s="7">
        <v>0</v>
      </c>
      <c r="D40" s="7">
        <v>0</v>
      </c>
      <c r="E40" s="13">
        <v>0</v>
      </c>
      <c r="F40" s="7">
        <v>0</v>
      </c>
      <c r="G40" s="7">
        <v>0</v>
      </c>
      <c r="H40" s="17">
        <f t="shared" si="0"/>
        <v>0</v>
      </c>
      <c r="I40" s="20">
        <v>0</v>
      </c>
    </row>
    <row r="41" spans="1:9">
      <c r="A41" s="29"/>
      <c r="B41" s="34" t="s">
        <v>46</v>
      </c>
      <c r="C41" s="8">
        <f t="shared" ref="C41:G41" si="12">C3+C4+C5+C9+C10+C11+C12+C18+C19+C20+C21+C22+C23+C28+C29+C33+C37+C38+C39+C40</f>
        <v>482955</v>
      </c>
      <c r="D41" s="8">
        <f t="shared" si="12"/>
        <v>444675</v>
      </c>
      <c r="E41" s="14">
        <f t="shared" si="12"/>
        <v>221550</v>
      </c>
      <c r="F41" s="8">
        <f t="shared" si="12"/>
        <v>211300</v>
      </c>
      <c r="G41" s="8">
        <f t="shared" si="12"/>
        <v>48200</v>
      </c>
      <c r="H41" s="17">
        <f t="shared" si="0"/>
        <v>1408680</v>
      </c>
      <c r="I41" s="23">
        <f>I3+I4+I5+I9+I10+I11+I12+I18+I19+I20+I21+I22+I23+I28+I29+I33+I38+I37+I39+I40</f>
        <v>1408730</v>
      </c>
    </row>
    <row r="42" spans="1:9" ht="24">
      <c r="A42" s="27">
        <v>20</v>
      </c>
      <c r="B42" s="31" t="s">
        <v>47</v>
      </c>
      <c r="C42" s="7">
        <v>0</v>
      </c>
      <c r="D42" s="7">
        <v>0</v>
      </c>
      <c r="E42" s="13">
        <v>0</v>
      </c>
      <c r="F42" s="7">
        <v>0</v>
      </c>
      <c r="G42" s="7">
        <v>0</v>
      </c>
      <c r="H42" s="17">
        <f t="shared" si="0"/>
        <v>0</v>
      </c>
      <c r="I42" s="20">
        <v>0</v>
      </c>
    </row>
    <row r="43" spans="1:9">
      <c r="A43" s="27"/>
      <c r="B43" s="31" t="s">
        <v>48</v>
      </c>
      <c r="C43" s="7">
        <v>0</v>
      </c>
      <c r="D43" s="7">
        <v>0</v>
      </c>
      <c r="E43" s="13">
        <v>0</v>
      </c>
      <c r="F43" s="7">
        <v>0</v>
      </c>
      <c r="G43" s="7">
        <v>0</v>
      </c>
      <c r="H43" s="17">
        <f t="shared" si="0"/>
        <v>0</v>
      </c>
      <c r="I43" s="24"/>
    </row>
    <row r="44" spans="1:9">
      <c r="A44" s="27">
        <v>21</v>
      </c>
      <c r="B44" s="31" t="s">
        <v>49</v>
      </c>
      <c r="C44" s="7">
        <v>250</v>
      </c>
      <c r="D44" s="7">
        <v>1500</v>
      </c>
      <c r="E44" s="13">
        <v>1000</v>
      </c>
      <c r="F44" s="7">
        <v>0</v>
      </c>
      <c r="G44" s="7">
        <v>0</v>
      </c>
      <c r="H44" s="17">
        <f t="shared" si="0"/>
        <v>2750</v>
      </c>
      <c r="I44" s="20">
        <v>2750</v>
      </c>
    </row>
    <row r="45" spans="1:9">
      <c r="A45" s="27">
        <v>22</v>
      </c>
      <c r="B45" s="31" t="s">
        <v>50</v>
      </c>
      <c r="C45" s="7">
        <v>10</v>
      </c>
      <c r="D45" s="7">
        <v>0</v>
      </c>
      <c r="E45" s="13">
        <v>15</v>
      </c>
      <c r="F45" s="7">
        <v>10</v>
      </c>
      <c r="G45" s="7">
        <v>0</v>
      </c>
      <c r="H45" s="17">
        <f t="shared" si="0"/>
        <v>35</v>
      </c>
      <c r="I45" s="20">
        <v>30</v>
      </c>
    </row>
    <row r="46" spans="1:9">
      <c r="A46" s="29"/>
      <c r="B46" s="32" t="s">
        <v>51</v>
      </c>
      <c r="C46" s="8">
        <f t="shared" ref="C46:G46" si="13">SUM(C44:C45)</f>
        <v>260</v>
      </c>
      <c r="D46" s="8">
        <f t="shared" si="13"/>
        <v>1500</v>
      </c>
      <c r="E46" s="14">
        <f t="shared" si="13"/>
        <v>1015</v>
      </c>
      <c r="F46" s="8">
        <f t="shared" si="13"/>
        <v>10</v>
      </c>
      <c r="G46" s="8">
        <f t="shared" si="13"/>
        <v>0</v>
      </c>
      <c r="H46" s="17">
        <f t="shared" si="0"/>
        <v>2785</v>
      </c>
      <c r="I46" s="3">
        <f>SUM(I44:I45)</f>
        <v>2780</v>
      </c>
    </row>
    <row r="47" spans="1:9">
      <c r="A47" s="27"/>
      <c r="B47" s="34" t="s">
        <v>52</v>
      </c>
      <c r="C47" s="8">
        <f t="shared" ref="C47:G47" si="14">C41+C42+C46</f>
        <v>483215</v>
      </c>
      <c r="D47" s="8">
        <f t="shared" si="14"/>
        <v>446175</v>
      </c>
      <c r="E47" s="14">
        <f t="shared" si="14"/>
        <v>222565</v>
      </c>
      <c r="F47" s="8">
        <f t="shared" si="14"/>
        <v>211310</v>
      </c>
      <c r="G47" s="8">
        <f t="shared" si="14"/>
        <v>48200</v>
      </c>
      <c r="H47" s="17">
        <f t="shared" si="0"/>
        <v>1411465</v>
      </c>
      <c r="I47" s="25">
        <f>I41+I42+I46</f>
        <v>1411510</v>
      </c>
    </row>
    <row r="48" spans="1:9" ht="24">
      <c r="A48" s="27">
        <v>23</v>
      </c>
      <c r="B48" s="31" t="s">
        <v>53</v>
      </c>
      <c r="C48" s="7">
        <v>0</v>
      </c>
      <c r="D48" s="7">
        <v>0</v>
      </c>
      <c r="E48" s="13">
        <v>0</v>
      </c>
      <c r="F48" s="7">
        <v>0</v>
      </c>
      <c r="G48" s="7">
        <v>0</v>
      </c>
      <c r="H48" s="17">
        <f t="shared" si="0"/>
        <v>0</v>
      </c>
      <c r="I48" s="20">
        <v>0</v>
      </c>
    </row>
    <row r="49" spans="1:9">
      <c r="A49" s="27"/>
      <c r="B49" s="31" t="s">
        <v>54</v>
      </c>
      <c r="C49" s="7">
        <v>50</v>
      </c>
      <c r="D49" s="7">
        <v>250</v>
      </c>
      <c r="E49" s="13">
        <v>0</v>
      </c>
      <c r="F49" s="7">
        <v>0</v>
      </c>
      <c r="G49" s="7">
        <v>0</v>
      </c>
      <c r="H49" s="17">
        <f t="shared" si="0"/>
        <v>300</v>
      </c>
      <c r="I49" s="20">
        <v>300</v>
      </c>
    </row>
    <row r="50" spans="1:9" ht="24">
      <c r="A50" s="27"/>
      <c r="B50" s="33" t="s">
        <v>55</v>
      </c>
      <c r="C50" s="8">
        <f t="shared" ref="C50:G50" si="15">C47+C49</f>
        <v>483265</v>
      </c>
      <c r="D50" s="8">
        <f t="shared" si="15"/>
        <v>446425</v>
      </c>
      <c r="E50" s="14">
        <f t="shared" si="15"/>
        <v>222565</v>
      </c>
      <c r="F50" s="8">
        <f t="shared" si="15"/>
        <v>211310</v>
      </c>
      <c r="G50" s="8">
        <f t="shared" si="15"/>
        <v>48200</v>
      </c>
      <c r="H50" s="17">
        <f t="shared" si="0"/>
        <v>1411765</v>
      </c>
      <c r="I50" s="25">
        <f>I47+I48+I49</f>
        <v>1411810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0"/>
  <sheetViews>
    <sheetView tabSelected="1" topLeftCell="C16" workbookViewId="0">
      <selection activeCell="T23" sqref="T23"/>
    </sheetView>
  </sheetViews>
  <sheetFormatPr defaultRowHeight="15"/>
  <cols>
    <col min="1" max="1" width="4.375" customWidth="1"/>
    <col min="2" max="2" width="14.625" customWidth="1"/>
    <col min="3" max="3" width="13.875" customWidth="1"/>
    <col min="4" max="4" width="14" customWidth="1"/>
    <col min="5" max="5" width="13.875" customWidth="1"/>
    <col min="6" max="6" width="14.125" customWidth="1"/>
    <col min="7" max="7" width="14" customWidth="1"/>
    <col min="8" max="8" width="15.625" customWidth="1"/>
    <col min="11" max="11" width="11.625" customWidth="1"/>
    <col min="12" max="12" width="10.875" customWidth="1"/>
    <col min="13" max="13" width="13.625" customWidth="1"/>
    <col min="14" max="14" width="12.375" customWidth="1"/>
    <col min="15" max="15" width="11.25" customWidth="1"/>
    <col min="16" max="16" width="14" customWidth="1"/>
    <col min="17" max="17" width="12.875" customWidth="1"/>
  </cols>
  <sheetData>
    <row r="1" spans="1:17" ht="39.75" customHeight="1">
      <c r="A1" s="36" t="s">
        <v>57</v>
      </c>
      <c r="B1" s="18" t="s">
        <v>56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9" t="s">
        <v>65</v>
      </c>
      <c r="K1" s="37" t="s">
        <v>71</v>
      </c>
      <c r="L1" s="37"/>
      <c r="M1" s="37"/>
      <c r="N1" s="37"/>
      <c r="O1" s="37"/>
      <c r="P1" s="37"/>
      <c r="Q1" s="17"/>
    </row>
    <row r="2" spans="1:17" ht="45"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17"/>
      <c r="K2" s="17"/>
      <c r="L2" s="38" t="s">
        <v>70</v>
      </c>
      <c r="M2" s="38" t="s">
        <v>66</v>
      </c>
      <c r="N2" s="38" t="s">
        <v>67</v>
      </c>
      <c r="O2" s="38" t="s">
        <v>68</v>
      </c>
      <c r="P2" s="38" t="s">
        <v>69</v>
      </c>
      <c r="Q2" s="39" t="s">
        <v>72</v>
      </c>
    </row>
    <row r="3" spans="1:17">
      <c r="A3" s="27">
        <v>1</v>
      </c>
      <c r="B3" s="28" t="s">
        <v>8</v>
      </c>
      <c r="C3" s="4">
        <v>360000</v>
      </c>
      <c r="D3" s="4">
        <v>235000</v>
      </c>
      <c r="E3" s="10">
        <v>145000</v>
      </c>
      <c r="F3" s="4">
        <v>155000</v>
      </c>
      <c r="G3" s="4">
        <v>25000</v>
      </c>
      <c r="H3" s="17">
        <f>SUM(C3:G3)</f>
        <v>920000</v>
      </c>
      <c r="K3" s="17" t="s">
        <v>63</v>
      </c>
      <c r="L3" s="17"/>
      <c r="M3" s="17">
        <v>0</v>
      </c>
      <c r="N3" s="17">
        <v>0</v>
      </c>
      <c r="O3" s="17">
        <v>0</v>
      </c>
      <c r="P3" s="17">
        <v>0</v>
      </c>
      <c r="Q3" s="17"/>
    </row>
    <row r="4" spans="1:17">
      <c r="A4" s="27">
        <v>2</v>
      </c>
      <c r="B4" s="28" t="s">
        <v>9</v>
      </c>
      <c r="C4" s="4">
        <v>6700</v>
      </c>
      <c r="D4" s="4">
        <v>5200</v>
      </c>
      <c r="E4" s="10">
        <v>0</v>
      </c>
      <c r="F4" s="4">
        <v>0</v>
      </c>
      <c r="G4" s="4">
        <v>0</v>
      </c>
      <c r="H4" s="17">
        <f t="shared" ref="H4:H50" si="0">SUM(C4:G4)</f>
        <v>11900</v>
      </c>
      <c r="K4" s="17" t="s">
        <v>58</v>
      </c>
      <c r="L4" s="17"/>
      <c r="M4" s="17">
        <v>2200000</v>
      </c>
      <c r="N4" s="17">
        <v>450000</v>
      </c>
      <c r="O4" s="17">
        <f>N4*9</f>
        <v>4050000</v>
      </c>
      <c r="P4" s="17">
        <f>M4+O4</f>
        <v>6250000</v>
      </c>
      <c r="Q4" s="17">
        <v>6250000</v>
      </c>
    </row>
    <row r="5" spans="1:17">
      <c r="A5" s="27">
        <v>3</v>
      </c>
      <c r="B5" s="28" t="s">
        <v>10</v>
      </c>
      <c r="C5" s="4">
        <v>70</v>
      </c>
      <c r="D5" s="4">
        <v>0</v>
      </c>
      <c r="E5" s="10">
        <v>0</v>
      </c>
      <c r="F5" s="4">
        <v>30</v>
      </c>
      <c r="G5" s="4">
        <v>0</v>
      </c>
      <c r="H5" s="17">
        <f t="shared" si="0"/>
        <v>100</v>
      </c>
      <c r="K5" s="17" t="s">
        <v>59</v>
      </c>
      <c r="L5" s="17"/>
      <c r="M5" s="17">
        <v>371000</v>
      </c>
      <c r="N5" s="17">
        <v>241724</v>
      </c>
      <c r="O5" s="17">
        <f>N5*9</f>
        <v>2175516</v>
      </c>
      <c r="P5" s="17">
        <f t="shared" ref="P5:P8" si="1">M5+O5</f>
        <v>2546516</v>
      </c>
      <c r="Q5" s="17">
        <v>2547000</v>
      </c>
    </row>
    <row r="6" spans="1:17">
      <c r="A6" s="27">
        <v>4</v>
      </c>
      <c r="B6" s="28" t="s">
        <v>11</v>
      </c>
      <c r="C6" s="5"/>
      <c r="D6" s="5"/>
      <c r="E6" s="11"/>
      <c r="F6" s="5"/>
      <c r="G6" s="5"/>
      <c r="H6" s="17">
        <f t="shared" si="0"/>
        <v>0</v>
      </c>
      <c r="K6" s="17" t="s">
        <v>60</v>
      </c>
      <c r="L6" s="17"/>
      <c r="M6" s="17">
        <v>992000</v>
      </c>
      <c r="N6" s="17">
        <v>248000</v>
      </c>
      <c r="O6" s="17">
        <f t="shared" ref="O6:O9" si="2">N6*9</f>
        <v>2232000</v>
      </c>
      <c r="P6" s="17">
        <f t="shared" si="1"/>
        <v>3224000</v>
      </c>
      <c r="Q6" s="17">
        <v>3224000</v>
      </c>
    </row>
    <row r="7" spans="1:17">
      <c r="A7" s="27"/>
      <c r="B7" s="28" t="s">
        <v>12</v>
      </c>
      <c r="C7" s="4">
        <v>2400</v>
      </c>
      <c r="D7" s="4">
        <v>2400</v>
      </c>
      <c r="E7" s="10">
        <v>200</v>
      </c>
      <c r="F7" s="4">
        <v>0</v>
      </c>
      <c r="G7" s="4">
        <v>0</v>
      </c>
      <c r="H7" s="17">
        <f t="shared" si="0"/>
        <v>5000</v>
      </c>
      <c r="K7" s="17" t="s">
        <v>61</v>
      </c>
      <c r="L7" s="17"/>
      <c r="M7" s="17">
        <v>1118820</v>
      </c>
      <c r="N7" s="17">
        <v>268830</v>
      </c>
      <c r="O7" s="17">
        <f t="shared" si="2"/>
        <v>2419470</v>
      </c>
      <c r="P7" s="17">
        <f t="shared" si="1"/>
        <v>3538290</v>
      </c>
      <c r="Q7" s="40">
        <v>3539000</v>
      </c>
    </row>
    <row r="8" spans="1:17">
      <c r="A8" s="27"/>
      <c r="B8" s="28" t="s">
        <v>13</v>
      </c>
      <c r="C8" s="4">
        <v>370</v>
      </c>
      <c r="D8" s="4">
        <v>400</v>
      </c>
      <c r="E8" s="10">
        <v>0</v>
      </c>
      <c r="F8" s="4">
        <v>0</v>
      </c>
      <c r="G8" s="4">
        <v>0</v>
      </c>
      <c r="H8" s="17">
        <f t="shared" si="0"/>
        <v>770</v>
      </c>
      <c r="K8" s="17" t="s">
        <v>62</v>
      </c>
      <c r="L8" s="17"/>
      <c r="M8" s="17">
        <v>280920</v>
      </c>
      <c r="N8" s="17">
        <v>63855</v>
      </c>
      <c r="O8" s="17">
        <f t="shared" si="2"/>
        <v>574695</v>
      </c>
      <c r="P8" s="17">
        <f t="shared" si="1"/>
        <v>855615</v>
      </c>
      <c r="Q8" s="40">
        <v>856000</v>
      </c>
    </row>
    <row r="9" spans="1:17">
      <c r="A9" s="29"/>
      <c r="B9" s="30" t="s">
        <v>14</v>
      </c>
      <c r="C9" s="6">
        <f t="shared" ref="C9:G9" si="3">SUM(C7:C8)</f>
        <v>2770</v>
      </c>
      <c r="D9" s="6">
        <f t="shared" si="3"/>
        <v>2800</v>
      </c>
      <c r="E9" s="12">
        <f t="shared" si="3"/>
        <v>200</v>
      </c>
      <c r="F9" s="6">
        <f t="shared" si="3"/>
        <v>0</v>
      </c>
      <c r="G9" s="6">
        <f t="shared" si="3"/>
        <v>0</v>
      </c>
      <c r="H9" s="17">
        <f t="shared" si="0"/>
        <v>5770</v>
      </c>
      <c r="K9" s="17" t="s">
        <v>64</v>
      </c>
      <c r="L9" s="17">
        <v>150000</v>
      </c>
      <c r="M9" s="17"/>
      <c r="N9" s="17"/>
      <c r="O9" s="17">
        <f t="shared" si="2"/>
        <v>0</v>
      </c>
      <c r="P9" s="17">
        <f>L9</f>
        <v>150000</v>
      </c>
      <c r="Q9" s="40">
        <v>150000</v>
      </c>
    </row>
    <row r="10" spans="1:17">
      <c r="A10" s="27">
        <v>5</v>
      </c>
      <c r="B10" s="28" t="s">
        <v>15</v>
      </c>
      <c r="C10" s="4">
        <v>2000</v>
      </c>
      <c r="D10" s="4">
        <v>800</v>
      </c>
      <c r="E10" s="10">
        <v>500</v>
      </c>
      <c r="F10" s="4">
        <v>500</v>
      </c>
      <c r="G10" s="4">
        <v>200</v>
      </c>
      <c r="H10" s="17">
        <f t="shared" si="0"/>
        <v>4000</v>
      </c>
      <c r="K10" s="17"/>
      <c r="L10" s="17">
        <f t="shared" ref="L10:O10" si="4">SUM(L3:L9)</f>
        <v>150000</v>
      </c>
      <c r="M10" s="17">
        <f t="shared" si="4"/>
        <v>4962740</v>
      </c>
      <c r="N10" s="17">
        <f t="shared" si="4"/>
        <v>1272409</v>
      </c>
      <c r="O10" s="17">
        <f t="shared" si="4"/>
        <v>11451681</v>
      </c>
      <c r="P10" s="17">
        <f>SUM(P3:P9)</f>
        <v>16564421</v>
      </c>
      <c r="Q10" s="17">
        <f>SUM(Q3:Q9)</f>
        <v>16566000</v>
      </c>
    </row>
    <row r="11" spans="1:17">
      <c r="A11" s="27">
        <v>6</v>
      </c>
      <c r="B11" s="28" t="s">
        <v>16</v>
      </c>
      <c r="C11" s="4">
        <v>8000</v>
      </c>
      <c r="D11" s="4">
        <v>6000</v>
      </c>
      <c r="E11" s="10">
        <v>3500</v>
      </c>
      <c r="F11" s="4">
        <v>2200</v>
      </c>
      <c r="G11" s="4">
        <v>300</v>
      </c>
      <c r="H11" s="17">
        <f t="shared" si="0"/>
        <v>20000</v>
      </c>
    </row>
    <row r="12" spans="1:17">
      <c r="A12" s="27">
        <v>7</v>
      </c>
      <c r="B12" s="28" t="s">
        <v>17</v>
      </c>
      <c r="C12" s="4">
        <v>0</v>
      </c>
      <c r="D12" s="4">
        <v>0</v>
      </c>
      <c r="E12" s="10">
        <v>0</v>
      </c>
      <c r="F12" s="4">
        <v>0</v>
      </c>
      <c r="G12" s="4">
        <v>0</v>
      </c>
      <c r="H12" s="17">
        <f t="shared" si="0"/>
        <v>0</v>
      </c>
    </row>
    <row r="13" spans="1:17">
      <c r="A13" s="27">
        <v>8</v>
      </c>
      <c r="B13" s="28" t="s">
        <v>18</v>
      </c>
      <c r="C13" s="5"/>
      <c r="D13" s="5"/>
      <c r="E13" s="11"/>
      <c r="F13" s="5"/>
      <c r="G13" s="5"/>
      <c r="H13" s="17">
        <f t="shared" si="0"/>
        <v>0</v>
      </c>
    </row>
    <row r="14" spans="1:17">
      <c r="A14" s="27"/>
      <c r="B14" s="28" t="s">
        <v>19</v>
      </c>
      <c r="C14" s="4">
        <v>26000</v>
      </c>
      <c r="D14" s="4">
        <v>21000</v>
      </c>
      <c r="E14" s="10">
        <v>11000</v>
      </c>
      <c r="F14" s="4">
        <v>9000</v>
      </c>
      <c r="G14" s="4">
        <v>3000</v>
      </c>
      <c r="H14" s="17">
        <f t="shared" si="0"/>
        <v>70000</v>
      </c>
      <c r="K14" s="37" t="s">
        <v>78</v>
      </c>
      <c r="L14" s="37"/>
      <c r="M14" s="37"/>
      <c r="N14" s="37"/>
      <c r="O14" s="37"/>
      <c r="P14" s="37"/>
      <c r="Q14" s="17"/>
    </row>
    <row r="15" spans="1:17" ht="45">
      <c r="A15" s="27"/>
      <c r="B15" s="28" t="s">
        <v>20</v>
      </c>
      <c r="C15" s="4">
        <v>8500</v>
      </c>
      <c r="D15" s="4">
        <v>6500</v>
      </c>
      <c r="E15" s="10">
        <v>4500</v>
      </c>
      <c r="F15" s="4">
        <v>4300</v>
      </c>
      <c r="G15" s="4">
        <v>1200</v>
      </c>
      <c r="H15" s="17">
        <f t="shared" si="0"/>
        <v>25000</v>
      </c>
      <c r="K15" s="17"/>
      <c r="L15" s="38" t="s">
        <v>70</v>
      </c>
      <c r="M15" s="38" t="s">
        <v>77</v>
      </c>
      <c r="N15" s="38" t="s">
        <v>67</v>
      </c>
      <c r="O15" s="38" t="s">
        <v>68</v>
      </c>
      <c r="P15" s="38" t="s">
        <v>69</v>
      </c>
      <c r="Q15" s="39" t="s">
        <v>72</v>
      </c>
    </row>
    <row r="16" spans="1:17">
      <c r="A16" s="27"/>
      <c r="B16" s="28" t="s">
        <v>21</v>
      </c>
      <c r="C16" s="4">
        <v>0</v>
      </c>
      <c r="D16" s="4">
        <v>0</v>
      </c>
      <c r="E16" s="10">
        <v>0</v>
      </c>
      <c r="F16" s="4">
        <v>0</v>
      </c>
      <c r="G16" s="4">
        <v>0</v>
      </c>
      <c r="H16" s="17">
        <f t="shared" si="0"/>
        <v>0</v>
      </c>
      <c r="K16" s="17" t="s">
        <v>63</v>
      </c>
      <c r="L16" s="17"/>
      <c r="M16" s="17">
        <v>276000</v>
      </c>
      <c r="N16" s="17">
        <v>283600</v>
      </c>
      <c r="O16" s="17">
        <f>N16*9</f>
        <v>2552400</v>
      </c>
      <c r="P16" s="17">
        <f>L16+M16+O16</f>
        <v>2828400</v>
      </c>
      <c r="Q16" s="17">
        <v>2829000</v>
      </c>
    </row>
    <row r="17" spans="1:17">
      <c r="A17" s="27"/>
      <c r="B17" s="28" t="s">
        <v>22</v>
      </c>
      <c r="C17" s="4">
        <v>0</v>
      </c>
      <c r="D17" s="4">
        <v>0</v>
      </c>
      <c r="E17" s="10">
        <v>0</v>
      </c>
      <c r="F17" s="4">
        <v>0</v>
      </c>
      <c r="G17" s="4">
        <v>0</v>
      </c>
      <c r="H17" s="17">
        <f t="shared" si="0"/>
        <v>0</v>
      </c>
      <c r="K17" s="17" t="s">
        <v>73</v>
      </c>
      <c r="L17" s="17"/>
      <c r="M17" s="17">
        <v>411450</v>
      </c>
      <c r="N17" s="17">
        <v>156294</v>
      </c>
      <c r="O17" s="17">
        <f>N17*9</f>
        <v>1406646</v>
      </c>
      <c r="P17" s="17">
        <f t="shared" ref="P17:P22" si="5">L17+M17+O17</f>
        <v>1818096</v>
      </c>
      <c r="Q17" s="17">
        <v>1819000</v>
      </c>
    </row>
    <row r="18" spans="1:17">
      <c r="A18" s="27"/>
      <c r="B18" s="30" t="s">
        <v>23</v>
      </c>
      <c r="C18" s="6">
        <f t="shared" ref="C18:G18" si="6">SUM(C14:C17)</f>
        <v>34500</v>
      </c>
      <c r="D18" s="6">
        <f t="shared" si="6"/>
        <v>27500</v>
      </c>
      <c r="E18" s="12">
        <f t="shared" si="6"/>
        <v>15500</v>
      </c>
      <c r="F18" s="6">
        <f t="shared" si="6"/>
        <v>13300</v>
      </c>
      <c r="G18" s="6">
        <f t="shared" si="6"/>
        <v>4200</v>
      </c>
      <c r="H18" s="17">
        <f t="shared" si="0"/>
        <v>95000</v>
      </c>
      <c r="K18" s="17" t="s">
        <v>74</v>
      </c>
      <c r="L18" s="17"/>
      <c r="M18" s="17">
        <v>695000</v>
      </c>
      <c r="N18" s="17">
        <v>181364</v>
      </c>
      <c r="O18" s="17">
        <f>N18*9</f>
        <v>1632276</v>
      </c>
      <c r="P18" s="17">
        <f t="shared" si="5"/>
        <v>2327276</v>
      </c>
      <c r="Q18" s="17">
        <v>2328000</v>
      </c>
    </row>
    <row r="19" spans="1:17">
      <c r="A19" s="27">
        <v>9</v>
      </c>
      <c r="B19" s="28" t="s">
        <v>24</v>
      </c>
      <c r="C19" s="4">
        <v>16570</v>
      </c>
      <c r="D19" s="4">
        <v>15460</v>
      </c>
      <c r="E19" s="10">
        <v>8500</v>
      </c>
      <c r="F19" s="4">
        <v>2936</v>
      </c>
      <c r="G19" s="4">
        <v>1534</v>
      </c>
      <c r="H19" s="17">
        <f t="shared" si="0"/>
        <v>45000</v>
      </c>
      <c r="K19" s="17" t="s">
        <v>75</v>
      </c>
      <c r="L19" s="17">
        <v>600000</v>
      </c>
      <c r="M19" s="17"/>
      <c r="N19" s="17">
        <v>20067</v>
      </c>
      <c r="O19" s="17">
        <f t="shared" ref="O19:O22" si="7">N19*9</f>
        <v>180603</v>
      </c>
      <c r="P19" s="17">
        <f t="shared" si="5"/>
        <v>780603</v>
      </c>
      <c r="Q19" s="17">
        <v>781000</v>
      </c>
    </row>
    <row r="20" spans="1:17">
      <c r="A20" s="27">
        <v>10</v>
      </c>
      <c r="B20" s="28" t="s">
        <v>25</v>
      </c>
      <c r="C20" s="4">
        <v>50</v>
      </c>
      <c r="D20" s="4">
        <v>0</v>
      </c>
      <c r="E20" s="10">
        <v>0</v>
      </c>
      <c r="F20" s="4">
        <v>50</v>
      </c>
      <c r="G20" s="4">
        <v>0</v>
      </c>
      <c r="H20" s="17">
        <f t="shared" si="0"/>
        <v>100</v>
      </c>
      <c r="K20" s="43" t="s">
        <v>76</v>
      </c>
      <c r="L20" s="41"/>
      <c r="M20" s="17">
        <v>180000</v>
      </c>
      <c r="N20" s="17">
        <v>32213</v>
      </c>
      <c r="O20" s="17">
        <f t="shared" si="7"/>
        <v>289917</v>
      </c>
      <c r="P20" s="17">
        <f t="shared" si="5"/>
        <v>469917</v>
      </c>
      <c r="Q20" s="40">
        <v>470000</v>
      </c>
    </row>
    <row r="21" spans="1:17" ht="24">
      <c r="A21" s="27">
        <v>11</v>
      </c>
      <c r="B21" s="28" t="s">
        <v>26</v>
      </c>
      <c r="C21" s="4">
        <v>0</v>
      </c>
      <c r="D21" s="4">
        <v>0</v>
      </c>
      <c r="E21" s="10">
        <v>0</v>
      </c>
      <c r="F21" s="4">
        <v>0</v>
      </c>
      <c r="G21" s="4">
        <v>0</v>
      </c>
      <c r="H21" s="17">
        <f t="shared" si="0"/>
        <v>0</v>
      </c>
      <c r="K21" s="44"/>
      <c r="L21" s="42"/>
      <c r="M21" s="17"/>
      <c r="N21" s="17">
        <v>90993</v>
      </c>
      <c r="O21" s="17">
        <f>N21*3</f>
        <v>272979</v>
      </c>
      <c r="P21" s="17">
        <f t="shared" si="5"/>
        <v>272979</v>
      </c>
      <c r="Q21" s="40">
        <v>273000</v>
      </c>
    </row>
    <row r="22" spans="1:17">
      <c r="A22" s="27">
        <v>12</v>
      </c>
      <c r="B22" s="28" t="s">
        <v>27</v>
      </c>
      <c r="C22" s="4">
        <v>500</v>
      </c>
      <c r="D22" s="4">
        <v>100</v>
      </c>
      <c r="E22" s="10">
        <v>100</v>
      </c>
      <c r="F22" s="26">
        <v>200</v>
      </c>
      <c r="G22" s="4">
        <v>0</v>
      </c>
      <c r="H22" s="17">
        <f t="shared" si="0"/>
        <v>900</v>
      </c>
      <c r="K22" s="17"/>
      <c r="L22" s="17"/>
      <c r="M22" s="17"/>
      <c r="N22" s="17"/>
      <c r="O22" s="17"/>
      <c r="P22" s="17"/>
      <c r="Q22" s="40"/>
    </row>
    <row r="23" spans="1:17">
      <c r="A23" s="27">
        <v>13</v>
      </c>
      <c r="B23" s="28" t="s">
        <v>28</v>
      </c>
      <c r="C23" s="4">
        <v>100</v>
      </c>
      <c r="D23" s="4">
        <v>150</v>
      </c>
      <c r="E23" s="10">
        <v>150</v>
      </c>
      <c r="F23" s="4">
        <v>150</v>
      </c>
      <c r="G23" s="4">
        <v>100</v>
      </c>
      <c r="H23" s="17">
        <f t="shared" si="0"/>
        <v>650</v>
      </c>
      <c r="K23" s="17"/>
      <c r="L23" s="17">
        <f t="shared" ref="L23" si="8">SUM(L16:L22)</f>
        <v>600000</v>
      </c>
      <c r="M23" s="17">
        <f t="shared" ref="M23" si="9">SUM(M16:M22)</f>
        <v>1562450</v>
      </c>
      <c r="N23" s="17">
        <f t="shared" ref="N23" si="10">SUM(N16:N22)</f>
        <v>764531</v>
      </c>
      <c r="O23" s="17">
        <f t="shared" ref="O23" si="11">SUM(O16:O22)</f>
        <v>6334821</v>
      </c>
      <c r="P23" s="17">
        <f>SUM(P16:P22)</f>
        <v>8497271</v>
      </c>
      <c r="Q23" s="17">
        <f>SUM(Q16:Q22)</f>
        <v>8500000</v>
      </c>
    </row>
    <row r="24" spans="1:17" ht="24">
      <c r="A24" s="27">
        <v>14</v>
      </c>
      <c r="B24" s="28" t="s">
        <v>29</v>
      </c>
      <c r="C24" s="5"/>
      <c r="D24" s="5"/>
      <c r="E24" s="11"/>
      <c r="F24" s="5"/>
      <c r="G24" s="5"/>
      <c r="H24" s="17">
        <f t="shared" si="0"/>
        <v>0</v>
      </c>
    </row>
    <row r="25" spans="1:17">
      <c r="A25" s="27"/>
      <c r="B25" s="28" t="s">
        <v>30</v>
      </c>
      <c r="C25" s="4">
        <v>1800</v>
      </c>
      <c r="D25" s="4">
        <v>1700</v>
      </c>
      <c r="E25" s="10">
        <v>500</v>
      </c>
      <c r="F25" s="4">
        <v>0</v>
      </c>
      <c r="G25" s="4">
        <v>0</v>
      </c>
      <c r="H25" s="17">
        <f t="shared" si="0"/>
        <v>4000</v>
      </c>
    </row>
    <row r="26" spans="1:17">
      <c r="A26" s="27"/>
      <c r="B26" s="28" t="s">
        <v>31</v>
      </c>
      <c r="C26" s="4">
        <v>0</v>
      </c>
      <c r="D26" s="4">
        <v>0</v>
      </c>
      <c r="E26" s="10">
        <v>0</v>
      </c>
      <c r="F26" s="4">
        <v>0</v>
      </c>
      <c r="G26" s="4">
        <v>0</v>
      </c>
      <c r="H26" s="17">
        <f t="shared" si="0"/>
        <v>0</v>
      </c>
    </row>
    <row r="27" spans="1:17">
      <c r="A27" s="27"/>
      <c r="B27" s="31" t="s">
        <v>32</v>
      </c>
      <c r="C27" s="7">
        <v>0</v>
      </c>
      <c r="D27" s="7">
        <v>0</v>
      </c>
      <c r="E27" s="13">
        <v>0</v>
      </c>
      <c r="F27" s="7">
        <v>0</v>
      </c>
      <c r="G27" s="7">
        <v>0</v>
      </c>
      <c r="H27" s="17">
        <f t="shared" si="0"/>
        <v>0</v>
      </c>
      <c r="K27" s="37" t="s">
        <v>79</v>
      </c>
      <c r="L27" s="37"/>
      <c r="M27" s="37"/>
      <c r="N27" s="37"/>
      <c r="O27" s="37"/>
      <c r="P27" s="37"/>
      <c r="Q27" s="17"/>
    </row>
    <row r="28" spans="1:17" ht="45">
      <c r="A28" s="29"/>
      <c r="B28" s="32" t="s">
        <v>33</v>
      </c>
      <c r="C28" s="8">
        <f t="shared" ref="C28:G28" si="12">SUM(C25:C27)</f>
        <v>1800</v>
      </c>
      <c r="D28" s="8">
        <f t="shared" si="12"/>
        <v>1700</v>
      </c>
      <c r="E28" s="14">
        <f t="shared" si="12"/>
        <v>500</v>
      </c>
      <c r="F28" s="8">
        <f t="shared" si="12"/>
        <v>0</v>
      </c>
      <c r="G28" s="8">
        <f t="shared" si="12"/>
        <v>0</v>
      </c>
      <c r="H28" s="17">
        <f t="shared" si="0"/>
        <v>4000</v>
      </c>
      <c r="K28" s="17"/>
      <c r="L28" s="38" t="s">
        <v>70</v>
      </c>
      <c r="M28" s="38" t="s">
        <v>77</v>
      </c>
      <c r="N28" s="38" t="s">
        <v>67</v>
      </c>
      <c r="O28" s="38" t="s">
        <v>68</v>
      </c>
      <c r="P28" s="38" t="s">
        <v>69</v>
      </c>
      <c r="Q28" s="39" t="s">
        <v>72</v>
      </c>
    </row>
    <row r="29" spans="1:17" ht="30">
      <c r="A29" s="27">
        <v>15</v>
      </c>
      <c r="B29" s="31" t="s">
        <v>34</v>
      </c>
      <c r="C29" s="7">
        <v>500</v>
      </c>
      <c r="D29" s="7">
        <v>400</v>
      </c>
      <c r="E29" s="13">
        <v>300</v>
      </c>
      <c r="F29" s="7">
        <v>150</v>
      </c>
      <c r="G29" s="7">
        <v>50</v>
      </c>
      <c r="H29" s="35">
        <f t="shared" si="0"/>
        <v>1400</v>
      </c>
      <c r="K29" s="38" t="s">
        <v>80</v>
      </c>
      <c r="L29" s="17"/>
      <c r="M29" s="17">
        <v>0</v>
      </c>
      <c r="N29" s="17">
        <v>326000</v>
      </c>
      <c r="O29" s="17">
        <f>N29*9</f>
        <v>2934000</v>
      </c>
      <c r="P29" s="17">
        <f>L29+M29+O29</f>
        <v>2934000</v>
      </c>
      <c r="Q29" s="17">
        <v>2936000</v>
      </c>
    </row>
    <row r="30" spans="1:17">
      <c r="A30" s="27">
        <v>16</v>
      </c>
      <c r="B30" s="31" t="s">
        <v>35</v>
      </c>
      <c r="C30" s="5"/>
      <c r="D30" s="5"/>
      <c r="E30" s="11"/>
      <c r="F30" s="5"/>
      <c r="G30" s="5"/>
      <c r="H30" s="17">
        <f t="shared" si="0"/>
        <v>0</v>
      </c>
      <c r="K30" s="17"/>
      <c r="L30" s="17"/>
      <c r="M30" s="17"/>
      <c r="N30" s="17"/>
      <c r="O30" s="17">
        <f>N30*9</f>
        <v>0</v>
      </c>
      <c r="P30" s="17">
        <f t="shared" ref="P30:P34" si="13">L30+M30+O30</f>
        <v>0</v>
      </c>
      <c r="Q30" s="17"/>
    </row>
    <row r="31" spans="1:17">
      <c r="A31" s="27"/>
      <c r="B31" s="31" t="s">
        <v>36</v>
      </c>
      <c r="C31" s="7">
        <v>0</v>
      </c>
      <c r="D31" s="7">
        <v>0</v>
      </c>
      <c r="E31" s="13">
        <v>0</v>
      </c>
      <c r="F31" s="7">
        <v>0</v>
      </c>
      <c r="G31" s="7">
        <v>0</v>
      </c>
      <c r="H31" s="17">
        <f t="shared" si="0"/>
        <v>0</v>
      </c>
      <c r="K31" s="17"/>
      <c r="L31" s="17"/>
      <c r="M31" s="17"/>
      <c r="N31" s="17"/>
      <c r="O31" s="17">
        <f>N31*9</f>
        <v>0</v>
      </c>
      <c r="P31" s="17">
        <f t="shared" si="13"/>
        <v>0</v>
      </c>
      <c r="Q31" s="17"/>
    </row>
    <row r="32" spans="1:17">
      <c r="A32" s="27"/>
      <c r="B32" s="31" t="s">
        <v>37</v>
      </c>
      <c r="C32" s="7">
        <v>0</v>
      </c>
      <c r="D32" s="7">
        <v>0</v>
      </c>
      <c r="E32" s="13">
        <v>0</v>
      </c>
      <c r="F32" s="7">
        <v>0</v>
      </c>
      <c r="G32" s="7">
        <v>0</v>
      </c>
      <c r="H32" s="17">
        <f t="shared" si="0"/>
        <v>0</v>
      </c>
      <c r="K32" s="17"/>
      <c r="L32" s="17"/>
      <c r="M32" s="17"/>
      <c r="N32" s="17"/>
      <c r="O32" s="17">
        <f t="shared" ref="O32:O33" si="14">N32*9</f>
        <v>0</v>
      </c>
      <c r="P32" s="17">
        <f t="shared" si="13"/>
        <v>0</v>
      </c>
      <c r="Q32" s="17"/>
    </row>
    <row r="33" spans="1:17" ht="24">
      <c r="A33" s="27"/>
      <c r="B33" s="33" t="s">
        <v>38</v>
      </c>
      <c r="C33" s="8">
        <f t="shared" ref="C33" si="15">SUM(C31:H32)</f>
        <v>0</v>
      </c>
      <c r="D33" s="8">
        <f>SUM(D31:H32)</f>
        <v>0</v>
      </c>
      <c r="E33" s="14">
        <f>SUM(E31:I32)</f>
        <v>0</v>
      </c>
      <c r="F33" s="8">
        <f>SUM(F31:J32)</f>
        <v>0</v>
      </c>
      <c r="G33" s="8">
        <f>SUM(G31:J32)</f>
        <v>0</v>
      </c>
      <c r="H33" s="17">
        <f t="shared" si="0"/>
        <v>0</v>
      </c>
      <c r="K33" s="43"/>
      <c r="L33" s="41"/>
      <c r="M33" s="17"/>
      <c r="N33" s="17"/>
      <c r="O33" s="17">
        <f t="shared" si="14"/>
        <v>0</v>
      </c>
      <c r="P33" s="17">
        <f t="shared" si="13"/>
        <v>0</v>
      </c>
      <c r="Q33" s="40"/>
    </row>
    <row r="34" spans="1:17">
      <c r="A34" s="27">
        <v>17</v>
      </c>
      <c r="B34" s="31" t="s">
        <v>39</v>
      </c>
      <c r="C34" s="9"/>
      <c r="D34" s="9"/>
      <c r="E34" s="15"/>
      <c r="F34" s="9"/>
      <c r="G34" s="9"/>
      <c r="H34" s="17">
        <f t="shared" si="0"/>
        <v>0</v>
      </c>
      <c r="K34" s="44"/>
      <c r="L34" s="42"/>
      <c r="M34" s="17"/>
      <c r="N34" s="17"/>
      <c r="O34" s="17">
        <f>N34*3</f>
        <v>0</v>
      </c>
      <c r="P34" s="17">
        <f t="shared" si="13"/>
        <v>0</v>
      </c>
      <c r="Q34" s="40"/>
    </row>
    <row r="35" spans="1:17">
      <c r="A35" s="27"/>
      <c r="B35" s="31" t="s">
        <v>40</v>
      </c>
      <c r="C35" s="7">
        <v>0</v>
      </c>
      <c r="D35" s="7">
        <v>0</v>
      </c>
      <c r="E35" s="13">
        <v>0</v>
      </c>
      <c r="F35" s="7">
        <v>0</v>
      </c>
      <c r="G35" s="7">
        <v>0</v>
      </c>
      <c r="H35" s="17">
        <f t="shared" si="0"/>
        <v>0</v>
      </c>
      <c r="K35" s="17"/>
      <c r="L35" s="17"/>
      <c r="M35" s="17"/>
      <c r="N35" s="17"/>
      <c r="O35" s="17"/>
      <c r="P35" s="17"/>
      <c r="Q35" s="40"/>
    </row>
    <row r="36" spans="1:17">
      <c r="A36" s="27"/>
      <c r="B36" s="31" t="s">
        <v>41</v>
      </c>
      <c r="C36" s="7">
        <f t="shared" ref="C36:G36" si="16">SUM(C34)</f>
        <v>0</v>
      </c>
      <c r="D36" s="7">
        <f t="shared" si="16"/>
        <v>0</v>
      </c>
      <c r="E36" s="13">
        <f t="shared" si="16"/>
        <v>0</v>
      </c>
      <c r="F36" s="7">
        <f t="shared" si="16"/>
        <v>0</v>
      </c>
      <c r="G36" s="7">
        <f t="shared" si="16"/>
        <v>0</v>
      </c>
      <c r="H36" s="17">
        <f t="shared" si="0"/>
        <v>0</v>
      </c>
      <c r="K36" s="17"/>
      <c r="L36" s="17">
        <f t="shared" ref="L36" si="17">SUM(L29:L35)</f>
        <v>0</v>
      </c>
      <c r="M36" s="17">
        <f t="shared" ref="M36" si="18">SUM(M29:M35)</f>
        <v>0</v>
      </c>
      <c r="N36" s="17">
        <f t="shared" ref="N36" si="19">SUM(N29:N35)</f>
        <v>326000</v>
      </c>
      <c r="O36" s="17">
        <f t="shared" ref="O36" si="20">SUM(O29:O35)</f>
        <v>2934000</v>
      </c>
      <c r="P36" s="17">
        <f>SUM(P29:P35)</f>
        <v>2934000</v>
      </c>
      <c r="Q36" s="17">
        <f>SUM(Q29:Q35)</f>
        <v>2936000</v>
      </c>
    </row>
    <row r="37" spans="1:17">
      <c r="A37" s="27"/>
      <c r="B37" s="33" t="s">
        <v>42</v>
      </c>
      <c r="C37" s="8">
        <f t="shared" ref="C37:G37" si="21">SUM(C35:C36)</f>
        <v>0</v>
      </c>
      <c r="D37" s="8">
        <f t="shared" si="21"/>
        <v>0</v>
      </c>
      <c r="E37" s="14">
        <f t="shared" si="21"/>
        <v>0</v>
      </c>
      <c r="F37" s="8">
        <f t="shared" si="21"/>
        <v>0</v>
      </c>
      <c r="G37" s="8">
        <f t="shared" si="21"/>
        <v>0</v>
      </c>
      <c r="H37" s="17">
        <f t="shared" si="0"/>
        <v>0</v>
      </c>
    </row>
    <row r="38" spans="1:17" ht="24">
      <c r="A38" s="27"/>
      <c r="B38" s="31" t="s">
        <v>43</v>
      </c>
      <c r="C38" s="7">
        <v>2500</v>
      </c>
      <c r="D38" s="7">
        <v>1400</v>
      </c>
      <c r="E38" s="13">
        <v>1300</v>
      </c>
      <c r="F38" s="7">
        <v>500</v>
      </c>
      <c r="G38" s="7">
        <v>300</v>
      </c>
      <c r="H38" s="17">
        <f t="shared" si="0"/>
        <v>6000</v>
      </c>
    </row>
    <row r="39" spans="1:17">
      <c r="A39" s="27">
        <v>18</v>
      </c>
      <c r="B39" s="31" t="s">
        <v>44</v>
      </c>
      <c r="C39" s="7">
        <v>4500</v>
      </c>
      <c r="D39" s="7">
        <v>3000</v>
      </c>
      <c r="E39" s="13">
        <v>2000</v>
      </c>
      <c r="F39" s="7">
        <v>2000</v>
      </c>
      <c r="G39" s="7">
        <v>500</v>
      </c>
      <c r="H39" s="17">
        <f t="shared" si="0"/>
        <v>12000</v>
      </c>
      <c r="K39" s="37" t="s">
        <v>81</v>
      </c>
      <c r="L39" s="37"/>
      <c r="M39" s="37"/>
      <c r="N39" s="37"/>
      <c r="O39" s="37"/>
      <c r="P39" s="37"/>
      <c r="Q39" s="17"/>
    </row>
    <row r="40" spans="1:17" ht="45">
      <c r="A40" s="27">
        <v>19</v>
      </c>
      <c r="B40" s="31" t="s">
        <v>45</v>
      </c>
      <c r="C40" s="7">
        <v>0</v>
      </c>
      <c r="D40" s="7">
        <v>0</v>
      </c>
      <c r="E40" s="13">
        <v>0</v>
      </c>
      <c r="F40" s="7">
        <v>0</v>
      </c>
      <c r="G40" s="7">
        <v>0</v>
      </c>
      <c r="H40" s="17">
        <f t="shared" si="0"/>
        <v>0</v>
      </c>
      <c r="K40" s="17"/>
      <c r="L40" s="38" t="s">
        <v>70</v>
      </c>
      <c r="M40" s="38" t="s">
        <v>77</v>
      </c>
      <c r="N40" s="38" t="s">
        <v>67</v>
      </c>
      <c r="O40" s="38" t="s">
        <v>68</v>
      </c>
      <c r="P40" s="38" t="s">
        <v>69</v>
      </c>
      <c r="Q40" s="39" t="s">
        <v>72</v>
      </c>
    </row>
    <row r="41" spans="1:17" ht="30">
      <c r="A41" s="29"/>
      <c r="B41" s="34" t="s">
        <v>46</v>
      </c>
      <c r="C41" s="8">
        <f t="shared" ref="C41:G41" si="22">C3+C4+C5+C9+C10+C11+C12+C18+C19+C20+C21+C22+C23+C28+C29+C33+C37+C38+C39+C40</f>
        <v>440560</v>
      </c>
      <c r="D41" s="8">
        <f t="shared" si="22"/>
        <v>299510</v>
      </c>
      <c r="E41" s="14">
        <f t="shared" si="22"/>
        <v>177550</v>
      </c>
      <c r="F41" s="8">
        <f t="shared" si="22"/>
        <v>177016</v>
      </c>
      <c r="G41" s="8">
        <f t="shared" si="22"/>
        <v>32184</v>
      </c>
      <c r="H41" s="17">
        <f t="shared" si="0"/>
        <v>1126820</v>
      </c>
      <c r="K41" s="38" t="s">
        <v>80</v>
      </c>
      <c r="L41" s="17"/>
      <c r="M41" s="17">
        <v>0</v>
      </c>
      <c r="N41" s="17">
        <v>170170</v>
      </c>
      <c r="O41" s="17">
        <f>N41*9</f>
        <v>1531530</v>
      </c>
      <c r="P41" s="17">
        <f>L41+M41+O41</f>
        <v>1531530</v>
      </c>
      <c r="Q41" s="17">
        <v>1534000</v>
      </c>
    </row>
    <row r="42" spans="1:17" ht="24">
      <c r="A42" s="27">
        <v>20</v>
      </c>
      <c r="B42" s="31" t="s">
        <v>47</v>
      </c>
      <c r="C42" s="7">
        <v>0</v>
      </c>
      <c r="D42" s="7">
        <v>0</v>
      </c>
      <c r="E42" s="13">
        <v>0</v>
      </c>
      <c r="F42" s="7">
        <v>0</v>
      </c>
      <c r="G42" s="7">
        <v>0</v>
      </c>
      <c r="H42" s="17">
        <f t="shared" si="0"/>
        <v>0</v>
      </c>
      <c r="K42" s="17"/>
      <c r="L42" s="17"/>
      <c r="M42" s="17"/>
      <c r="N42" s="17"/>
      <c r="O42" s="17">
        <f>N42*9</f>
        <v>0</v>
      </c>
      <c r="P42" s="17">
        <f t="shared" ref="P42:P46" si="23">L42+M42+O42</f>
        <v>0</v>
      </c>
      <c r="Q42" s="17"/>
    </row>
    <row r="43" spans="1:17">
      <c r="A43" s="27"/>
      <c r="B43" s="31" t="s">
        <v>48</v>
      </c>
      <c r="C43" s="7">
        <v>0</v>
      </c>
      <c r="D43" s="7">
        <v>0</v>
      </c>
      <c r="E43" s="13">
        <v>0</v>
      </c>
      <c r="F43" s="7">
        <v>0</v>
      </c>
      <c r="G43" s="7">
        <v>0</v>
      </c>
      <c r="H43" s="17">
        <f t="shared" si="0"/>
        <v>0</v>
      </c>
      <c r="K43" s="17"/>
      <c r="L43" s="17"/>
      <c r="M43" s="17"/>
      <c r="N43" s="17"/>
      <c r="O43" s="17">
        <f>N43*9</f>
        <v>0</v>
      </c>
      <c r="P43" s="17">
        <f t="shared" si="23"/>
        <v>0</v>
      </c>
      <c r="Q43" s="17"/>
    </row>
    <row r="44" spans="1:17" ht="24">
      <c r="A44" s="27">
        <v>21</v>
      </c>
      <c r="B44" s="31" t="s">
        <v>49</v>
      </c>
      <c r="C44" s="7">
        <v>250</v>
      </c>
      <c r="D44" s="7">
        <v>500</v>
      </c>
      <c r="E44" s="13">
        <v>250</v>
      </c>
      <c r="F44" s="7">
        <v>0</v>
      </c>
      <c r="G44" s="7">
        <v>0</v>
      </c>
      <c r="H44" s="17">
        <f t="shared" si="0"/>
        <v>1000</v>
      </c>
      <c r="K44" s="17"/>
      <c r="L44" s="17"/>
      <c r="M44" s="17"/>
      <c r="N44" s="17"/>
      <c r="O44" s="17">
        <f t="shared" ref="O44:O45" si="24">N44*9</f>
        <v>0</v>
      </c>
      <c r="P44" s="17">
        <f t="shared" si="23"/>
        <v>0</v>
      </c>
      <c r="Q44" s="17"/>
    </row>
    <row r="45" spans="1:17">
      <c r="A45" s="27">
        <v>22</v>
      </c>
      <c r="B45" s="31" t="s">
        <v>50</v>
      </c>
      <c r="C45" s="7">
        <v>10</v>
      </c>
      <c r="D45" s="7">
        <v>0</v>
      </c>
      <c r="E45" s="13">
        <v>10</v>
      </c>
      <c r="F45" s="7">
        <v>10</v>
      </c>
      <c r="G45" s="7">
        <v>0</v>
      </c>
      <c r="H45" s="17">
        <f t="shared" si="0"/>
        <v>30</v>
      </c>
      <c r="K45" s="43"/>
      <c r="L45" s="41"/>
      <c r="M45" s="17"/>
      <c r="N45" s="17"/>
      <c r="O45" s="17">
        <f t="shared" si="24"/>
        <v>0</v>
      </c>
      <c r="P45" s="17">
        <f t="shared" si="23"/>
        <v>0</v>
      </c>
      <c r="Q45" s="40"/>
    </row>
    <row r="46" spans="1:17">
      <c r="A46" s="29"/>
      <c r="B46" s="32" t="s">
        <v>51</v>
      </c>
      <c r="C46" s="8">
        <f t="shared" ref="C46:G46" si="25">SUM(C44:C45)</f>
        <v>260</v>
      </c>
      <c r="D46" s="8">
        <f t="shared" si="25"/>
        <v>500</v>
      </c>
      <c r="E46" s="14">
        <f t="shared" si="25"/>
        <v>260</v>
      </c>
      <c r="F46" s="8">
        <f t="shared" si="25"/>
        <v>10</v>
      </c>
      <c r="G46" s="8">
        <f t="shared" si="25"/>
        <v>0</v>
      </c>
      <c r="H46" s="17">
        <f t="shared" si="0"/>
        <v>1030</v>
      </c>
      <c r="K46" s="44"/>
      <c r="L46" s="42"/>
      <c r="M46" s="17"/>
      <c r="N46" s="17"/>
      <c r="O46" s="17">
        <f>N46*3</f>
        <v>0</v>
      </c>
      <c r="P46" s="17">
        <f t="shared" si="23"/>
        <v>0</v>
      </c>
      <c r="Q46" s="40"/>
    </row>
    <row r="47" spans="1:17">
      <c r="A47" s="27"/>
      <c r="B47" s="34" t="s">
        <v>52</v>
      </c>
      <c r="C47" s="8">
        <f t="shared" ref="C47:G47" si="26">C41+C42+C46</f>
        <v>440820</v>
      </c>
      <c r="D47" s="8">
        <f t="shared" si="26"/>
        <v>300010</v>
      </c>
      <c r="E47" s="14">
        <f t="shared" si="26"/>
        <v>177810</v>
      </c>
      <c r="F47" s="8">
        <f t="shared" si="26"/>
        <v>177026</v>
      </c>
      <c r="G47" s="8">
        <f t="shared" si="26"/>
        <v>32184</v>
      </c>
      <c r="H47" s="17">
        <f t="shared" si="0"/>
        <v>1127850</v>
      </c>
      <c r="K47" s="17"/>
      <c r="L47" s="17"/>
      <c r="M47" s="17"/>
      <c r="N47" s="17"/>
      <c r="O47" s="17"/>
      <c r="P47" s="17"/>
      <c r="Q47" s="40"/>
    </row>
    <row r="48" spans="1:17" ht="36">
      <c r="A48" s="27">
        <v>23</v>
      </c>
      <c r="B48" s="31" t="s">
        <v>53</v>
      </c>
      <c r="C48" s="7">
        <v>0</v>
      </c>
      <c r="D48" s="7">
        <v>0</v>
      </c>
      <c r="E48" s="13">
        <v>0</v>
      </c>
      <c r="F48" s="7">
        <v>0</v>
      </c>
      <c r="G48" s="7">
        <v>0</v>
      </c>
      <c r="H48" s="17">
        <f t="shared" si="0"/>
        <v>0</v>
      </c>
      <c r="K48" s="17"/>
      <c r="L48" s="17">
        <f t="shared" ref="L48" si="27">SUM(L41:L47)</f>
        <v>0</v>
      </c>
      <c r="M48" s="17">
        <f t="shared" ref="M48" si="28">SUM(M41:M47)</f>
        <v>0</v>
      </c>
      <c r="N48" s="17">
        <f t="shared" ref="N48" si="29">SUM(N41:N47)</f>
        <v>170170</v>
      </c>
      <c r="O48" s="17">
        <f t="shared" ref="O48" si="30">SUM(O41:O47)</f>
        <v>1531530</v>
      </c>
      <c r="P48" s="17">
        <f>SUM(P41:P47)</f>
        <v>1531530</v>
      </c>
      <c r="Q48" s="17">
        <f>SUM(Q41:Q47)</f>
        <v>1534000</v>
      </c>
    </row>
    <row r="49" spans="1:8">
      <c r="A49" s="27"/>
      <c r="B49" s="31" t="s">
        <v>54</v>
      </c>
      <c r="C49" s="7">
        <v>100</v>
      </c>
      <c r="D49" s="7">
        <v>200</v>
      </c>
      <c r="E49" s="13">
        <v>0</v>
      </c>
      <c r="F49" s="7">
        <v>0</v>
      </c>
      <c r="G49" s="7">
        <v>0</v>
      </c>
      <c r="H49" s="17">
        <f t="shared" si="0"/>
        <v>300</v>
      </c>
    </row>
    <row r="50" spans="1:8" ht="24">
      <c r="A50" s="27"/>
      <c r="B50" s="33" t="s">
        <v>55</v>
      </c>
      <c r="C50" s="8">
        <f t="shared" ref="C50:G50" si="31">C47+C49</f>
        <v>440920</v>
      </c>
      <c r="D50" s="8">
        <f t="shared" si="31"/>
        <v>300210</v>
      </c>
      <c r="E50" s="14">
        <f t="shared" si="31"/>
        <v>177810</v>
      </c>
      <c r="F50" s="8">
        <f t="shared" si="31"/>
        <v>177026</v>
      </c>
      <c r="G50" s="8">
        <f t="shared" si="31"/>
        <v>32184</v>
      </c>
      <c r="H50" s="17">
        <f t="shared" si="0"/>
        <v>1128150</v>
      </c>
    </row>
  </sheetData>
  <mergeCells count="10">
    <mergeCell ref="K39:P39"/>
    <mergeCell ref="K45:K46"/>
    <mergeCell ref="L45:L46"/>
    <mergeCell ref="K1:P1"/>
    <mergeCell ref="K14:P14"/>
    <mergeCell ref="L20:L21"/>
    <mergeCell ref="K20:K21"/>
    <mergeCell ref="K27:P27"/>
    <mergeCell ref="K33:K34"/>
    <mergeCell ref="L33:L3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2021-04-01T10:53:35Z</dcterms:modified>
</cp:coreProperties>
</file>